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8\07-09 MSF INF TRIM 2018\"/>
    </mc:Choice>
  </mc:AlternateContent>
  <bookViews>
    <workbookView xWindow="0" yWindow="0" windowWidth="20490" windowHeight="676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48" i="4" l="1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96" i="4" l="1"/>
  <c r="F96" i="4"/>
  <c r="D96" i="4"/>
  <c r="H92" i="4"/>
  <c r="H84" i="4"/>
  <c r="E94" i="4"/>
  <c r="H94" i="4" s="1"/>
  <c r="E92" i="4"/>
  <c r="E90" i="4"/>
  <c r="H90" i="4" s="1"/>
  <c r="E88" i="4"/>
  <c r="H88" i="4" s="1"/>
  <c r="E86" i="4"/>
  <c r="H86" i="4" s="1"/>
  <c r="E84" i="4"/>
  <c r="E82" i="4"/>
  <c r="C96" i="4"/>
  <c r="G70" i="4"/>
  <c r="F70" i="4"/>
  <c r="H68" i="4"/>
  <c r="H67" i="4"/>
  <c r="E68" i="4"/>
  <c r="E67" i="4"/>
  <c r="E66" i="4"/>
  <c r="H66" i="4" s="1"/>
  <c r="E65" i="4"/>
  <c r="D70" i="4"/>
  <c r="C7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51" i="4"/>
  <c r="F51" i="4"/>
  <c r="D51" i="4"/>
  <c r="C51" i="4"/>
  <c r="E96" i="4" l="1"/>
  <c r="E70" i="4"/>
  <c r="H65" i="4"/>
  <c r="H70" i="4"/>
  <c r="H82" i="4"/>
  <c r="H96" i="4" s="1"/>
  <c r="H51" i="4"/>
  <c r="E51" i="4"/>
  <c r="H40" i="5" l="1"/>
  <c r="H37" i="5"/>
  <c r="H34" i="5"/>
  <c r="H31" i="5"/>
  <c r="H30" i="5"/>
  <c r="H27" i="5"/>
  <c r="H21" i="5"/>
  <c r="H19" i="5"/>
  <c r="H10" i="5"/>
  <c r="H9" i="5"/>
  <c r="E40" i="5"/>
  <c r="E39" i="5"/>
  <c r="H39" i="5" s="1"/>
  <c r="E38" i="5"/>
  <c r="E36" i="5" s="1"/>
  <c r="E37" i="5"/>
  <c r="E34" i="5"/>
  <c r="E33" i="5"/>
  <c r="H33" i="5" s="1"/>
  <c r="E32" i="5"/>
  <c r="H32" i="5" s="1"/>
  <c r="E31" i="5"/>
  <c r="E30" i="5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E20" i="5"/>
  <c r="H20" i="5" s="1"/>
  <c r="E19" i="5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E9" i="5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E8" i="6"/>
  <c r="H8" i="6" s="1"/>
  <c r="E9" i="6"/>
  <c r="H9" i="6" s="1"/>
  <c r="E10" i="6"/>
  <c r="H10" i="6" s="1"/>
  <c r="E11" i="6"/>
  <c r="E12" i="6"/>
  <c r="H12" i="6" s="1"/>
  <c r="H75" i="6"/>
  <c r="H72" i="6"/>
  <c r="H71" i="6"/>
  <c r="H41" i="6"/>
  <c r="H40" i="6"/>
  <c r="H32" i="6"/>
  <c r="H11" i="6"/>
  <c r="H7" i="6"/>
  <c r="E76" i="6"/>
  <c r="H76" i="6" s="1"/>
  <c r="E75" i="6"/>
  <c r="E74" i="6"/>
  <c r="H74" i="6" s="1"/>
  <c r="E73" i="6"/>
  <c r="H73" i="6" s="1"/>
  <c r="E72" i="6"/>
  <c r="E71" i="6"/>
  <c r="E70" i="6"/>
  <c r="H70" i="6" s="1"/>
  <c r="E69" i="6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E40" i="6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C23" i="6"/>
  <c r="C13" i="6"/>
  <c r="C5" i="6"/>
  <c r="H38" i="5" l="1"/>
  <c r="H36" i="5"/>
  <c r="H25" i="5"/>
  <c r="C42" i="5"/>
  <c r="H16" i="5"/>
  <c r="G42" i="5"/>
  <c r="H6" i="5"/>
  <c r="F42" i="5"/>
  <c r="E6" i="5"/>
  <c r="D42" i="5"/>
  <c r="E16" i="8"/>
  <c r="H69" i="6"/>
  <c r="E65" i="6"/>
  <c r="H65" i="6" s="1"/>
  <c r="E53" i="6"/>
  <c r="H53" i="6" s="1"/>
  <c r="E43" i="6"/>
  <c r="H43" i="6" s="1"/>
  <c r="E33" i="6"/>
  <c r="H33" i="6" s="1"/>
  <c r="E23" i="6"/>
  <c r="H23" i="6" s="1"/>
  <c r="G77" i="6"/>
  <c r="F77" i="6"/>
  <c r="E13" i="6"/>
  <c r="H13" i="6" s="1"/>
  <c r="D77" i="6"/>
  <c r="C77" i="6"/>
  <c r="E5" i="6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<sst xmlns="http://schemas.openxmlformats.org/spreadsheetml/2006/main" count="234" uniqueCount="176">
  <si>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</si>
  <si>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</si>
  <si>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</si>
  <si>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</si>
  <si>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</si>
  <si>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</si>
  <si>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</si>
  <si>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</si>
  <si>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</si>
  <si>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</si>
  <si>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</si>
  <si>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</si>
  <si>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</si>
  <si>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</si>
  <si>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</si>
  <si>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</si>
  <si>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</si>
  <si>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</si>
  <si>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</si>
  <si>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</si>
  <si>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</si>
  <si>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</si>
  <si>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</si>
  <si>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</si>
  <si>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</si>
  <si>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</si>
  <si>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</si>
  <si>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</si>
  <si>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</si>
  <si>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</si>
  <si>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</si>
  <si>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</si>
  <si>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</si>
  <si>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</si>
  <si>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</si>
  <si>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</si>
  <si>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</si>
  <si>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</si>
  <si>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</si>
  <si>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</si>
  <si>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</si>
  <si>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</si>
  <si>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</si>
  <si>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</si>
  <si>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</si>
  <si>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</si>
  <si>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</si>
  <si>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</si>
  <si>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</si>
  <si>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</si>
  <si>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</si>
  <si>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</si>
  <si>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</si>
  <si>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</si>
  <si>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</si>
  <si>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</si>
  <si>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</si>
  <si>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</si>
  <si>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</si>
  <si>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</si>
  <si>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</si>
  <si>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</si>
  <si>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</si>
  <si>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</si>
  <si>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</si>
  <si>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</si>
  <si>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</si>
  <si>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</si>
  <si>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</si>
  <si>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</si>
  <si>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</si>
  <si>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</si>
  <si>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</si>
  <si>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</si>
  <si>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</si>
  <si>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</si>
  <si>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</si>
  <si>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</si>
  <si>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</si>
  <si>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</si>
  <si>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</si>
  <si>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</si>
  <si>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</si>
  <si>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</si>
  <si>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</si>
  <si>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</si>
  <si>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</si>
  <si>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</si>
  <si>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</si>
  <si>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</si>
  <si>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</si>
  <si>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</si>
  <si>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</si>
  <si>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</si>
  <si>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</si>
  <si>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</si>
  <si>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</si>
  <si>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</si>
  <si>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</si>
  <si>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</si>
  <si>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</si>
  <si>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</si>
  <si>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</si>
  <si>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</si>
  <si>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</si>
  <si>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</si>
  <si>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</si>
  <si>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</si>
  <si>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</si>
  <si>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</si>
  <si>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</si>
  <si>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</si>
  <si>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</si>
  <si>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</si>
  <si>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</si>
  <si>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</si>
  <si>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</si>
  <si>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</si>
  <si>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</si>
  <si>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</si>
  <si>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</si>
  <si>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</si>
  <si>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</si>
  <si>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</si>
  <si>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</si>
  <si>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</si>
  <si>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</si>
  <si>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</si>
  <si>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SAN FELIPE
ESTADO ANALÍTICO DEL EJERCICIO DEL PRESUPUESTO DE EGRESOS
Clasificación por Objeto del Gasto (Capítulo y Concepto)
Del 1 de Enero al AL 30 DE SEPTIEMBRE DEL 2018</t>
  </si>
  <si>
    <t>MUNICIPIO SAN FELIPE
ESTADO ANALÍTICO DEL EJERCICIO DEL PRESUPUESTO DE EGRESOS
Clasificación Económica (por Tipo de Gasto)
Del 1 de Enero al AL 30 DE SEPTIEMBRE DEL 2018</t>
  </si>
  <si>
    <t>PRESIDENCIA</t>
  </si>
  <si>
    <t>SINDICATURA</t>
  </si>
  <si>
    <t>REGIDURIA</t>
  </si>
  <si>
    <t>SRIA H AYUNTAMIENTO</t>
  </si>
  <si>
    <t>FISCALIZACION</t>
  </si>
  <si>
    <t>COMUNICACION SOCIAL</t>
  </si>
  <si>
    <t>TESORERIA</t>
  </si>
  <si>
    <t>CATASTRO Y PREDIAL</t>
  </si>
  <si>
    <t>RECURSOS HUMANOS</t>
  </si>
  <si>
    <t>JUZGADO MUNICIPAL</t>
  </si>
  <si>
    <t>ATENCIÓN A MIGRANTES</t>
  </si>
  <si>
    <t>CONTRALORÍA</t>
  </si>
  <si>
    <t>OFICIALÍA MAYOR</t>
  </si>
  <si>
    <t>EDUCACIÓN</t>
  </si>
  <si>
    <t>FOMENTO CÍVICO</t>
  </si>
  <si>
    <t>CASA DE LA CULTURA</t>
  </si>
  <si>
    <t>COMUDE</t>
  </si>
  <si>
    <t>SEGURIDAD PÚBLICA</t>
  </si>
  <si>
    <t>TRANSITO MUNICIPAL</t>
  </si>
  <si>
    <t>PROTECCION CIVIL</t>
  </si>
  <si>
    <t>DESARROLLO URBANO</t>
  </si>
  <si>
    <t>DESARROLLO ECONOMICO Y TURISMO</t>
  </si>
  <si>
    <t>UNIDAD DE ACCESO A LA INFORMACION</t>
  </si>
  <si>
    <t>OBRAS PÚBLICAS</t>
  </si>
  <si>
    <t>DIRECCION GENERAL DE DESARROLLO SOCIAL</t>
  </si>
  <si>
    <t>SUBDIRECCION DESARROLLO SOCIAL</t>
  </si>
  <si>
    <t>DIRECCIÓN GENERAL DE DESARROLLO RURAL</t>
  </si>
  <si>
    <t>SUBDIRECCION DESARROLLO  RURAL</t>
  </si>
  <si>
    <t>DIRECCIÓN GENERAL DE SERVICIOS PUBLICOS</t>
  </si>
  <si>
    <t>ECOLOGÍA</t>
  </si>
  <si>
    <t>LIMPIA Y RELLENO</t>
  </si>
  <si>
    <t>RASTRO MUNICIPAL</t>
  </si>
  <si>
    <t>PARQUES Y JARDINES</t>
  </si>
  <si>
    <t>PANTEONES</t>
  </si>
  <si>
    <t>SUB DIRECCION DE SERVICIOS PÚBLICOS</t>
  </si>
  <si>
    <t>ALUMBRADO PÚBLICO</t>
  </si>
  <si>
    <t>TIANGUIS Y MERCADOS</t>
  </si>
  <si>
    <t>LOGISTICA BRIGADA AUXILIAR</t>
  </si>
  <si>
    <t>ATENCION A LA JUVENTUD</t>
  </si>
  <si>
    <t>FERIA</t>
  </si>
  <si>
    <t>MEDIO AMBIENTE Y ECOLOGIA</t>
  </si>
  <si>
    <t>PLANEACION</t>
  </si>
  <si>
    <t>MUNICIPIO SAN FELIPE
ESTADO ANALÍTICO DEL EJERCICIO DEL PRESUPUESTO DE EGRESOS
Clasificación Administrativa
Del 1 de Enero al AL 30 DE SEPTIEMBRE DEL 2018</t>
  </si>
  <si>
    <t>Gobierno (Federal/Estatal/Municipal) de MUNICIPIO SAN FELIPE
Estado Analítico del Ejercicio del Presupuesto de Egresos
Clasificación Administrativa
Del 1 de Enero al AL 30 DE SEPTIEMBRE DEL 2018</t>
  </si>
  <si>
    <t>Sector Paraestatal del Gobierno (Federal/Estatal/Municipal) de MUNICIPIO SAN FELIPE
Estado Analítico del Ejercicio del Presupuesto de Egresos
Clasificación Administrativa
Del 1 de Enero al AL 30 DE SEPTIEMBRE DEL 2018</t>
  </si>
  <si>
    <t>MUNICIPIO SAN FELIPE
ESTADO ANALÍTICO DEL EJERCICIO DEL PRESUPUESTO DE EGRESOS
Clasificación Funcional (Finalidad y Función)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</si>
</sst>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89</xdr:row>
      <xdr:rowOff>0</xdr:rowOff>
    </xdr:from>
    <xdr:to>
      <xdr:col>7</xdr:col>
      <xdr:colOff>104775</xdr:colOff>
      <xdr:row>92</xdr:row>
      <xdr:rowOff>38100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914400" y="13373100"/>
          <a:ext cx="8439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31</xdr:row>
      <xdr:rowOff>121227</xdr:rowOff>
    </xdr:from>
    <xdr:to>
      <xdr:col>7</xdr:col>
      <xdr:colOff>545524</xdr:colOff>
      <xdr:row>35</xdr:row>
      <xdr:rowOff>34636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329046" y="5074227"/>
          <a:ext cx="8373342" cy="4675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51953</xdr:colOff>
      <xdr:row>113</xdr:row>
      <xdr:rowOff>34636</xdr:rowOff>
    </xdr:from>
    <xdr:to>
      <xdr:col>7</xdr:col>
      <xdr:colOff>277090</xdr:colOff>
      <xdr:row>116</xdr:row>
      <xdr:rowOff>86591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207817" y="18253363"/>
          <a:ext cx="8988137" cy="467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363682</xdr:colOff>
      <xdr:row>47</xdr:row>
      <xdr:rowOff>0</xdr:rowOff>
    </xdr:from>
    <xdr:to>
      <xdr:col>7</xdr:col>
      <xdr:colOff>259773</xdr:colOff>
      <xdr:row>50</xdr:row>
      <xdr:rowOff>118630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640773" y="7325591"/>
          <a:ext cx="8936182" cy="534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73" workbookViewId="0">
      <selection activeCell="B82" sqref="B82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115455255.03999999</v>
      </c>
      <c r="D5" s="14">
        <f>SUM(D6:D12)</f>
        <v>-48291.570000000022</v>
      </c>
      <c r="E5" s="14">
        <f>C5+D5</f>
        <v>115406963.47</v>
      </c>
      <c r="F5" s="14">
        <f>SUM(F6:F12)</f>
        <v>68269582.450000003</v>
      </c>
      <c r="G5" s="14">
        <f>SUM(G6:G12)</f>
        <v>68269582.450000003</v>
      </c>
      <c r="H5" s="14">
        <f>E5-F5</f>
        <v>47137381.019999996</v>
      </c>
    </row>
    <row r="6" spans="1:8" x14ac:dyDescent="0.2">
      <c r="A6" s="49">
        <v>1100</v>
      </c>
      <c r="B6" s="11" t="s">
        <v>70</v>
      </c>
      <c r="C6" s="15">
        <v>64237863.960000001</v>
      </c>
      <c r="D6" s="15">
        <v>-158669.38</v>
      </c>
      <c r="E6" s="15">
        <f t="shared" ref="E6:E69" si="0">C6+D6</f>
        <v>64079194.579999998</v>
      </c>
      <c r="F6" s="15">
        <v>44747343.729999997</v>
      </c>
      <c r="G6" s="15">
        <v>44747343.729999997</v>
      </c>
      <c r="H6" s="15">
        <f t="shared" ref="H6:H69" si="1">E6-F6</f>
        <v>19331850.850000001</v>
      </c>
    </row>
    <row r="7" spans="1:8" x14ac:dyDescent="0.2">
      <c r="A7" s="49">
        <v>1200</v>
      </c>
      <c r="B7" s="11" t="s">
        <v>71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72</v>
      </c>
      <c r="C8" s="15">
        <v>9122307.2599999998</v>
      </c>
      <c r="D8" s="15">
        <v>152725.10999999999</v>
      </c>
      <c r="E8" s="15">
        <f t="shared" si="0"/>
        <v>9275032.3699999992</v>
      </c>
      <c r="F8" s="15">
        <v>1767441.03</v>
      </c>
      <c r="G8" s="15">
        <v>1767441.03</v>
      </c>
      <c r="H8" s="15">
        <f t="shared" si="1"/>
        <v>7507591.3399999989</v>
      </c>
    </row>
    <row r="9" spans="1:8" x14ac:dyDescent="0.2">
      <c r="A9" s="49">
        <v>1400</v>
      </c>
      <c r="B9" s="11" t="s">
        <v>35</v>
      </c>
      <c r="C9" s="15">
        <v>20043124.219999999</v>
      </c>
      <c r="D9" s="15">
        <v>0</v>
      </c>
      <c r="E9" s="15">
        <f t="shared" si="0"/>
        <v>20043124.219999999</v>
      </c>
      <c r="F9" s="15">
        <v>10377436.35</v>
      </c>
      <c r="G9" s="15">
        <v>10377436.35</v>
      </c>
      <c r="H9" s="15">
        <f t="shared" si="1"/>
        <v>9665687.8699999992</v>
      </c>
    </row>
    <row r="10" spans="1:8" x14ac:dyDescent="0.2">
      <c r="A10" s="49">
        <v>1500</v>
      </c>
      <c r="B10" s="11" t="s">
        <v>73</v>
      </c>
      <c r="C10" s="15">
        <v>19715963.780000001</v>
      </c>
      <c r="D10" s="15">
        <v>-39059.620000000003</v>
      </c>
      <c r="E10" s="15">
        <f t="shared" si="0"/>
        <v>19676904.16</v>
      </c>
      <c r="F10" s="15">
        <v>9778435.6300000008</v>
      </c>
      <c r="G10" s="15">
        <v>9778435.6300000008</v>
      </c>
      <c r="H10" s="15">
        <f t="shared" si="1"/>
        <v>9898468.5299999993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2335995.8199999998</v>
      </c>
      <c r="D12" s="15">
        <v>-3287.68</v>
      </c>
      <c r="E12" s="15">
        <f t="shared" si="0"/>
        <v>2332708.1399999997</v>
      </c>
      <c r="F12" s="15">
        <v>1598925.71</v>
      </c>
      <c r="G12" s="15">
        <v>1598925.71</v>
      </c>
      <c r="H12" s="15">
        <f t="shared" si="1"/>
        <v>733782.4299999997</v>
      </c>
    </row>
    <row r="13" spans="1:8" x14ac:dyDescent="0.2">
      <c r="A13" s="48" t="s">
        <v>62</v>
      </c>
      <c r="B13" s="7"/>
      <c r="C13" s="15">
        <f>SUM(C14:C22)</f>
        <v>20237886.16</v>
      </c>
      <c r="D13" s="15">
        <f>SUM(D14:D22)</f>
        <v>4275494.08</v>
      </c>
      <c r="E13" s="15">
        <f t="shared" si="0"/>
        <v>24513380.240000002</v>
      </c>
      <c r="F13" s="15">
        <f>SUM(F14:F22)</f>
        <v>14770597.039999999</v>
      </c>
      <c r="G13" s="15">
        <f>SUM(G14:G22)</f>
        <v>14770597.039999999</v>
      </c>
      <c r="H13" s="15">
        <f t="shared" si="1"/>
        <v>9742783.200000003</v>
      </c>
    </row>
    <row r="14" spans="1:8" x14ac:dyDescent="0.2">
      <c r="A14" s="49">
        <v>2100</v>
      </c>
      <c r="B14" s="11" t="s">
        <v>75</v>
      </c>
      <c r="C14" s="15">
        <v>1860098.67</v>
      </c>
      <c r="D14" s="15">
        <v>33334.959999999999</v>
      </c>
      <c r="E14" s="15">
        <f t="shared" si="0"/>
        <v>1893433.63</v>
      </c>
      <c r="F14" s="15">
        <v>1245825.5</v>
      </c>
      <c r="G14" s="15">
        <v>1245825.5</v>
      </c>
      <c r="H14" s="15">
        <f t="shared" si="1"/>
        <v>647608.12999999989</v>
      </c>
    </row>
    <row r="15" spans="1:8" x14ac:dyDescent="0.2">
      <c r="A15" s="49">
        <v>2200</v>
      </c>
      <c r="B15" s="11" t="s">
        <v>76</v>
      </c>
      <c r="C15" s="15">
        <v>519938.6</v>
      </c>
      <c r="D15" s="15">
        <v>113500</v>
      </c>
      <c r="E15" s="15">
        <f t="shared" si="0"/>
        <v>633438.6</v>
      </c>
      <c r="F15" s="15">
        <v>427601.59</v>
      </c>
      <c r="G15" s="15">
        <v>427601.59</v>
      </c>
      <c r="H15" s="15">
        <f t="shared" si="1"/>
        <v>205837.00999999995</v>
      </c>
    </row>
    <row r="16" spans="1:8" x14ac:dyDescent="0.2">
      <c r="A16" s="49">
        <v>2300</v>
      </c>
      <c r="B16" s="11" t="s">
        <v>77</v>
      </c>
      <c r="C16" s="15">
        <v>120000</v>
      </c>
      <c r="D16" s="15">
        <v>-119700</v>
      </c>
      <c r="E16" s="15">
        <f t="shared" si="0"/>
        <v>300</v>
      </c>
      <c r="F16" s="15">
        <v>0</v>
      </c>
      <c r="G16" s="15">
        <v>0</v>
      </c>
      <c r="H16" s="15">
        <f t="shared" si="1"/>
        <v>300</v>
      </c>
    </row>
    <row r="17" spans="1:8" x14ac:dyDescent="0.2">
      <c r="A17" s="49">
        <v>2400</v>
      </c>
      <c r="B17" s="11" t="s">
        <v>78</v>
      </c>
      <c r="C17" s="15">
        <v>2084276.86</v>
      </c>
      <c r="D17" s="15">
        <v>88091.04</v>
      </c>
      <c r="E17" s="15">
        <f t="shared" si="0"/>
        <v>2172367.9</v>
      </c>
      <c r="F17" s="15">
        <v>583976.66</v>
      </c>
      <c r="G17" s="15">
        <v>583976.66</v>
      </c>
      <c r="H17" s="15">
        <f t="shared" si="1"/>
        <v>1588391.2399999998</v>
      </c>
    </row>
    <row r="18" spans="1:8" x14ac:dyDescent="0.2">
      <c r="A18" s="49">
        <v>2500</v>
      </c>
      <c r="B18" s="11" t="s">
        <v>79</v>
      </c>
      <c r="C18" s="15">
        <v>142497.75</v>
      </c>
      <c r="D18" s="15">
        <v>-8600</v>
      </c>
      <c r="E18" s="15">
        <f t="shared" si="0"/>
        <v>133897.75</v>
      </c>
      <c r="F18" s="15">
        <v>78695.61</v>
      </c>
      <c r="G18" s="15">
        <v>78695.61</v>
      </c>
      <c r="H18" s="15">
        <f t="shared" si="1"/>
        <v>55202.14</v>
      </c>
    </row>
    <row r="19" spans="1:8" x14ac:dyDescent="0.2">
      <c r="A19" s="49">
        <v>2600</v>
      </c>
      <c r="B19" s="11" t="s">
        <v>80</v>
      </c>
      <c r="C19" s="15">
        <v>10378357.439999999</v>
      </c>
      <c r="D19" s="15">
        <v>1386011.54</v>
      </c>
      <c r="E19" s="15">
        <f t="shared" si="0"/>
        <v>11764368.98</v>
      </c>
      <c r="F19" s="15">
        <v>7838650.9800000004</v>
      </c>
      <c r="G19" s="15">
        <v>7838650.9800000004</v>
      </c>
      <c r="H19" s="15">
        <f t="shared" si="1"/>
        <v>3925718</v>
      </c>
    </row>
    <row r="20" spans="1:8" x14ac:dyDescent="0.2">
      <c r="A20" s="49">
        <v>2700</v>
      </c>
      <c r="B20" s="11" t="s">
        <v>81</v>
      </c>
      <c r="C20" s="15">
        <v>1227151.3500000001</v>
      </c>
      <c r="D20" s="15">
        <v>736748.65</v>
      </c>
      <c r="E20" s="15">
        <f t="shared" si="0"/>
        <v>1963900</v>
      </c>
      <c r="F20" s="15">
        <v>1720467.73</v>
      </c>
      <c r="G20" s="15">
        <v>1720467.73</v>
      </c>
      <c r="H20" s="15">
        <f t="shared" si="1"/>
        <v>243432.27000000002</v>
      </c>
    </row>
    <row r="21" spans="1:8" x14ac:dyDescent="0.2">
      <c r="A21" s="49">
        <v>2800</v>
      </c>
      <c r="B21" s="11" t="s">
        <v>82</v>
      </c>
      <c r="C21" s="15">
        <v>804126.28</v>
      </c>
      <c r="D21" s="15">
        <v>1743612.47</v>
      </c>
      <c r="E21" s="15">
        <f t="shared" si="0"/>
        <v>2547738.75</v>
      </c>
      <c r="F21" s="15">
        <v>622292.44999999995</v>
      </c>
      <c r="G21" s="15">
        <v>622292.44999999995</v>
      </c>
      <c r="H21" s="15">
        <f t="shared" si="1"/>
        <v>1925446.3</v>
      </c>
    </row>
    <row r="22" spans="1:8" x14ac:dyDescent="0.2">
      <c r="A22" s="49">
        <v>2900</v>
      </c>
      <c r="B22" s="11" t="s">
        <v>83</v>
      </c>
      <c r="C22" s="15">
        <v>3101439.21</v>
      </c>
      <c r="D22" s="15">
        <v>302495.42</v>
      </c>
      <c r="E22" s="15">
        <f t="shared" si="0"/>
        <v>3403934.63</v>
      </c>
      <c r="F22" s="15">
        <v>2253086.52</v>
      </c>
      <c r="G22" s="15">
        <v>2253086.52</v>
      </c>
      <c r="H22" s="15">
        <f t="shared" si="1"/>
        <v>1150848.1099999999</v>
      </c>
    </row>
    <row r="23" spans="1:8" x14ac:dyDescent="0.2">
      <c r="A23" s="48" t="s">
        <v>63</v>
      </c>
      <c r="B23" s="7"/>
      <c r="C23" s="15">
        <f>SUM(C24:C32)</f>
        <v>35742061.590000004</v>
      </c>
      <c r="D23" s="15">
        <f>SUM(D24:D32)</f>
        <v>10822601.309999999</v>
      </c>
      <c r="E23" s="15">
        <f t="shared" si="0"/>
        <v>46564662.900000006</v>
      </c>
      <c r="F23" s="15">
        <f>SUM(F24:F32)</f>
        <v>24461129.140000004</v>
      </c>
      <c r="G23" s="15">
        <f>SUM(G24:G32)</f>
        <v>24453916.140000004</v>
      </c>
      <c r="H23" s="15">
        <f t="shared" si="1"/>
        <v>22103533.760000002</v>
      </c>
    </row>
    <row r="24" spans="1:8" x14ac:dyDescent="0.2">
      <c r="A24" s="49">
        <v>3100</v>
      </c>
      <c r="B24" s="11" t="s">
        <v>84</v>
      </c>
      <c r="C24" s="15">
        <v>11931904.16</v>
      </c>
      <c r="D24" s="15">
        <v>2604932.34</v>
      </c>
      <c r="E24" s="15">
        <f t="shared" si="0"/>
        <v>14536836.5</v>
      </c>
      <c r="F24" s="15">
        <v>6633433.9900000002</v>
      </c>
      <c r="G24" s="15">
        <v>6633433.9900000002</v>
      </c>
      <c r="H24" s="15">
        <f t="shared" si="1"/>
        <v>7903402.5099999998</v>
      </c>
    </row>
    <row r="25" spans="1:8" x14ac:dyDescent="0.2">
      <c r="A25" s="49">
        <v>3200</v>
      </c>
      <c r="B25" s="11" t="s">
        <v>85</v>
      </c>
      <c r="C25" s="15">
        <v>1622149.27</v>
      </c>
      <c r="D25" s="15">
        <v>294709.19</v>
      </c>
      <c r="E25" s="15">
        <f t="shared" si="0"/>
        <v>1916858.46</v>
      </c>
      <c r="F25" s="15">
        <v>980233.38</v>
      </c>
      <c r="G25" s="15">
        <v>980233.38</v>
      </c>
      <c r="H25" s="15">
        <f t="shared" si="1"/>
        <v>936625.08</v>
      </c>
    </row>
    <row r="26" spans="1:8" x14ac:dyDescent="0.2">
      <c r="A26" s="49">
        <v>3300</v>
      </c>
      <c r="B26" s="11" t="s">
        <v>86</v>
      </c>
      <c r="C26" s="15">
        <v>9133896.2300000004</v>
      </c>
      <c r="D26" s="15">
        <v>825744.8</v>
      </c>
      <c r="E26" s="15">
        <f t="shared" si="0"/>
        <v>9959641.0300000012</v>
      </c>
      <c r="F26" s="15">
        <v>4579318.2300000004</v>
      </c>
      <c r="G26" s="15">
        <v>4579318.2300000004</v>
      </c>
      <c r="H26" s="15">
        <f t="shared" si="1"/>
        <v>5380322.8000000007</v>
      </c>
    </row>
    <row r="27" spans="1:8" x14ac:dyDescent="0.2">
      <c r="A27" s="49">
        <v>3400</v>
      </c>
      <c r="B27" s="11" t="s">
        <v>87</v>
      </c>
      <c r="C27" s="15">
        <v>1773225.23</v>
      </c>
      <c r="D27" s="15">
        <v>726259.26</v>
      </c>
      <c r="E27" s="15">
        <f t="shared" si="0"/>
        <v>2499484.4900000002</v>
      </c>
      <c r="F27" s="15">
        <v>1596843.6</v>
      </c>
      <c r="G27" s="15">
        <v>1596843.6</v>
      </c>
      <c r="H27" s="15">
        <f t="shared" si="1"/>
        <v>902640.89000000013</v>
      </c>
    </row>
    <row r="28" spans="1:8" x14ac:dyDescent="0.2">
      <c r="A28" s="49">
        <v>3500</v>
      </c>
      <c r="B28" s="11" t="s">
        <v>88</v>
      </c>
      <c r="C28" s="15">
        <v>2215188.65</v>
      </c>
      <c r="D28" s="15">
        <v>731520</v>
      </c>
      <c r="E28" s="15">
        <f t="shared" si="0"/>
        <v>2946708.65</v>
      </c>
      <c r="F28" s="15">
        <v>1271798.8999999999</v>
      </c>
      <c r="G28" s="15">
        <v>1271798.8999999999</v>
      </c>
      <c r="H28" s="15">
        <f t="shared" si="1"/>
        <v>1674909.75</v>
      </c>
    </row>
    <row r="29" spans="1:8" x14ac:dyDescent="0.2">
      <c r="A29" s="49">
        <v>3600</v>
      </c>
      <c r="B29" s="11" t="s">
        <v>89</v>
      </c>
      <c r="C29" s="15">
        <v>612100.04</v>
      </c>
      <c r="D29" s="15">
        <v>212500</v>
      </c>
      <c r="E29" s="15">
        <f t="shared" si="0"/>
        <v>824600.04</v>
      </c>
      <c r="F29" s="15">
        <v>556320.73</v>
      </c>
      <c r="G29" s="15">
        <v>556320.73</v>
      </c>
      <c r="H29" s="15">
        <f t="shared" si="1"/>
        <v>268279.31000000006</v>
      </c>
    </row>
    <row r="30" spans="1:8" x14ac:dyDescent="0.2">
      <c r="A30" s="49">
        <v>3700</v>
      </c>
      <c r="B30" s="11" t="s">
        <v>90</v>
      </c>
      <c r="C30" s="15">
        <v>267832.42</v>
      </c>
      <c r="D30" s="15">
        <v>-8000</v>
      </c>
      <c r="E30" s="15">
        <f t="shared" si="0"/>
        <v>259832.41999999998</v>
      </c>
      <c r="F30" s="15">
        <v>116158.13</v>
      </c>
      <c r="G30" s="15">
        <v>116158.13</v>
      </c>
      <c r="H30" s="15">
        <f t="shared" si="1"/>
        <v>143674.28999999998</v>
      </c>
    </row>
    <row r="31" spans="1:8" x14ac:dyDescent="0.2">
      <c r="A31" s="49">
        <v>3800</v>
      </c>
      <c r="B31" s="11" t="s">
        <v>91</v>
      </c>
      <c r="C31" s="15">
        <v>3236346.1</v>
      </c>
      <c r="D31" s="15">
        <v>2362108.69</v>
      </c>
      <c r="E31" s="15">
        <f t="shared" si="0"/>
        <v>5598454.79</v>
      </c>
      <c r="F31" s="15">
        <v>3871641.31</v>
      </c>
      <c r="G31" s="15">
        <v>3864428.31</v>
      </c>
      <c r="H31" s="15">
        <f t="shared" si="1"/>
        <v>1726813.48</v>
      </c>
    </row>
    <row r="32" spans="1:8" x14ac:dyDescent="0.2">
      <c r="A32" s="49">
        <v>3900</v>
      </c>
      <c r="B32" s="11" t="s">
        <v>19</v>
      </c>
      <c r="C32" s="15">
        <v>4949419.49</v>
      </c>
      <c r="D32" s="15">
        <v>3072827.03</v>
      </c>
      <c r="E32" s="15">
        <f t="shared" si="0"/>
        <v>8022246.5199999996</v>
      </c>
      <c r="F32" s="15">
        <v>4855380.87</v>
      </c>
      <c r="G32" s="15">
        <v>4855380.87</v>
      </c>
      <c r="H32" s="15">
        <f t="shared" si="1"/>
        <v>3166865.6499999994</v>
      </c>
    </row>
    <row r="33" spans="1:8" x14ac:dyDescent="0.2">
      <c r="A33" s="48" t="s">
        <v>64</v>
      </c>
      <c r="B33" s="7"/>
      <c r="C33" s="15">
        <f>SUM(C34:C42)</f>
        <v>67725701.560000002</v>
      </c>
      <c r="D33" s="15">
        <f>SUM(D34:D42)</f>
        <v>18346808.960000001</v>
      </c>
      <c r="E33" s="15">
        <f t="shared" si="0"/>
        <v>86072510.520000011</v>
      </c>
      <c r="F33" s="15">
        <f>SUM(F34:F42)</f>
        <v>54250842.139999993</v>
      </c>
      <c r="G33" s="15">
        <f>SUM(G34:G42)</f>
        <v>54250842.139999993</v>
      </c>
      <c r="H33" s="15">
        <f t="shared" si="1"/>
        <v>31821668.380000018</v>
      </c>
    </row>
    <row r="34" spans="1:8" x14ac:dyDescent="0.2">
      <c r="A34" s="49">
        <v>4100</v>
      </c>
      <c r="B34" s="11" t="s">
        <v>92</v>
      </c>
      <c r="C34" s="15">
        <v>13440012.720000001</v>
      </c>
      <c r="D34" s="15">
        <v>781000</v>
      </c>
      <c r="E34" s="15">
        <f t="shared" si="0"/>
        <v>14221012.720000001</v>
      </c>
      <c r="F34" s="15">
        <v>10480009.539999999</v>
      </c>
      <c r="G34" s="15">
        <v>10480009.539999999</v>
      </c>
      <c r="H34" s="15">
        <f t="shared" si="1"/>
        <v>3741003.1800000016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12809130.41</v>
      </c>
      <c r="D36" s="15">
        <v>9532450.5999999996</v>
      </c>
      <c r="E36" s="15">
        <f t="shared" si="0"/>
        <v>22341581.009999998</v>
      </c>
      <c r="F36" s="15">
        <v>16714929.09</v>
      </c>
      <c r="G36" s="15">
        <v>16714929.09</v>
      </c>
      <c r="H36" s="15">
        <f t="shared" si="1"/>
        <v>5626651.9199999981</v>
      </c>
    </row>
    <row r="37" spans="1:8" x14ac:dyDescent="0.2">
      <c r="A37" s="49">
        <v>4400</v>
      </c>
      <c r="B37" s="11" t="s">
        <v>95</v>
      </c>
      <c r="C37" s="15">
        <v>33930876.840000004</v>
      </c>
      <c r="D37" s="15">
        <v>8019619.2400000002</v>
      </c>
      <c r="E37" s="15">
        <f t="shared" si="0"/>
        <v>41950496.080000006</v>
      </c>
      <c r="F37" s="15">
        <v>22185422.800000001</v>
      </c>
      <c r="G37" s="15">
        <v>22185422.800000001</v>
      </c>
      <c r="H37" s="15">
        <f t="shared" si="1"/>
        <v>19765073.280000005</v>
      </c>
    </row>
    <row r="38" spans="1:8" x14ac:dyDescent="0.2">
      <c r="A38" s="49">
        <v>4500</v>
      </c>
      <c r="B38" s="11" t="s">
        <v>41</v>
      </c>
      <c r="C38" s="15">
        <v>6688338.75</v>
      </c>
      <c r="D38" s="15">
        <v>359789.12</v>
      </c>
      <c r="E38" s="15">
        <f t="shared" si="0"/>
        <v>7048127.8700000001</v>
      </c>
      <c r="F38" s="15">
        <v>4475697.3</v>
      </c>
      <c r="G38" s="15">
        <v>4475697.3</v>
      </c>
      <c r="H38" s="15">
        <f t="shared" si="1"/>
        <v>2572430.5700000003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857342.84</v>
      </c>
      <c r="D41" s="15">
        <v>-346050</v>
      </c>
      <c r="E41" s="15">
        <f t="shared" si="0"/>
        <v>511292.83999999997</v>
      </c>
      <c r="F41" s="15">
        <v>394783.41</v>
      </c>
      <c r="G41" s="15">
        <v>394783.41</v>
      </c>
      <c r="H41" s="15">
        <f t="shared" si="1"/>
        <v>116509.43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6661458</v>
      </c>
      <c r="D43" s="15">
        <f>SUM(D44:D52)</f>
        <v>8381234.1099999994</v>
      </c>
      <c r="E43" s="15">
        <f t="shared" si="0"/>
        <v>15042692.109999999</v>
      </c>
      <c r="F43" s="15">
        <f>SUM(F44:F52)</f>
        <v>7759429.7000000002</v>
      </c>
      <c r="G43" s="15">
        <f>SUM(G44:G52)</f>
        <v>7759429.7000000002</v>
      </c>
      <c r="H43" s="15">
        <f t="shared" si="1"/>
        <v>7283262.4099999992</v>
      </c>
    </row>
    <row r="44" spans="1:8" x14ac:dyDescent="0.2">
      <c r="A44" s="49">
        <v>5100</v>
      </c>
      <c r="B44" s="11" t="s">
        <v>99</v>
      </c>
      <c r="C44" s="15">
        <v>971074.8</v>
      </c>
      <c r="D44" s="15">
        <v>22641.07</v>
      </c>
      <c r="E44" s="15">
        <f t="shared" si="0"/>
        <v>993715.87</v>
      </c>
      <c r="F44" s="15">
        <v>465715.81</v>
      </c>
      <c r="G44" s="15">
        <v>465715.81</v>
      </c>
      <c r="H44" s="15">
        <f t="shared" si="1"/>
        <v>528000.06000000006</v>
      </c>
    </row>
    <row r="45" spans="1:8" x14ac:dyDescent="0.2">
      <c r="A45" s="49">
        <v>5200</v>
      </c>
      <c r="B45" s="11" t="s">
        <v>100</v>
      </c>
      <c r="C45" s="15">
        <v>474201</v>
      </c>
      <c r="D45" s="15">
        <v>-79801</v>
      </c>
      <c r="E45" s="15">
        <f t="shared" si="0"/>
        <v>394400</v>
      </c>
      <c r="F45" s="15">
        <v>121520.89</v>
      </c>
      <c r="G45" s="15">
        <v>121520.89</v>
      </c>
      <c r="H45" s="15">
        <f t="shared" si="1"/>
        <v>272879.11</v>
      </c>
    </row>
    <row r="46" spans="1:8" x14ac:dyDescent="0.2">
      <c r="A46" s="49">
        <v>5300</v>
      </c>
      <c r="B46" s="11" t="s">
        <v>101</v>
      </c>
      <c r="C46" s="15">
        <v>5000</v>
      </c>
      <c r="D46" s="15">
        <v>0</v>
      </c>
      <c r="E46" s="15">
        <f t="shared" si="0"/>
        <v>5000</v>
      </c>
      <c r="F46" s="15">
        <v>4800</v>
      </c>
      <c r="G46" s="15">
        <v>4800</v>
      </c>
      <c r="H46" s="15">
        <f t="shared" si="1"/>
        <v>200</v>
      </c>
    </row>
    <row r="47" spans="1:8" x14ac:dyDescent="0.2">
      <c r="A47" s="49">
        <v>5400</v>
      </c>
      <c r="B47" s="11" t="s">
        <v>102</v>
      </c>
      <c r="C47" s="15">
        <v>3460000</v>
      </c>
      <c r="D47" s="15">
        <v>4075247.96</v>
      </c>
      <c r="E47" s="15">
        <f t="shared" si="0"/>
        <v>7535247.96</v>
      </c>
      <c r="F47" s="15">
        <v>5849400</v>
      </c>
      <c r="G47" s="15">
        <v>5849400</v>
      </c>
      <c r="H47" s="15">
        <f t="shared" si="1"/>
        <v>1685847.96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1299994.5</v>
      </c>
      <c r="E48" s="15">
        <f t="shared" si="0"/>
        <v>1299994.5</v>
      </c>
      <c r="F48" s="15">
        <v>0</v>
      </c>
      <c r="G48" s="15">
        <v>0</v>
      </c>
      <c r="H48" s="15">
        <f t="shared" si="1"/>
        <v>1299994.5</v>
      </c>
    </row>
    <row r="49" spans="1:8" x14ac:dyDescent="0.2">
      <c r="A49" s="49">
        <v>5600</v>
      </c>
      <c r="B49" s="11" t="s">
        <v>104</v>
      </c>
      <c r="C49" s="15">
        <v>340000</v>
      </c>
      <c r="D49" s="15">
        <v>607155.91</v>
      </c>
      <c r="E49" s="15">
        <f t="shared" si="0"/>
        <v>947155.91</v>
      </c>
      <c r="F49" s="15">
        <v>180225.4</v>
      </c>
      <c r="G49" s="15">
        <v>180225.4</v>
      </c>
      <c r="H49" s="15">
        <f t="shared" si="1"/>
        <v>766930.51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1200000</v>
      </c>
      <c r="D51" s="15">
        <v>2457178.87</v>
      </c>
      <c r="E51" s="15">
        <f t="shared" si="0"/>
        <v>3657178.87</v>
      </c>
      <c r="F51" s="15">
        <v>930000</v>
      </c>
      <c r="G51" s="15">
        <v>930000</v>
      </c>
      <c r="H51" s="15">
        <f t="shared" si="1"/>
        <v>2727178.87</v>
      </c>
    </row>
    <row r="52" spans="1:8" x14ac:dyDescent="0.2">
      <c r="A52" s="49">
        <v>5900</v>
      </c>
      <c r="B52" s="11" t="s">
        <v>107</v>
      </c>
      <c r="C52" s="15">
        <v>211182.2</v>
      </c>
      <c r="D52" s="15">
        <v>-1183.2</v>
      </c>
      <c r="E52" s="15">
        <f t="shared" si="0"/>
        <v>209999</v>
      </c>
      <c r="F52" s="15">
        <v>207767.6</v>
      </c>
      <c r="G52" s="15">
        <v>207767.6</v>
      </c>
      <c r="H52" s="15">
        <f t="shared" si="1"/>
        <v>2231.3999999999942</v>
      </c>
    </row>
    <row r="53" spans="1:8" x14ac:dyDescent="0.2">
      <c r="A53" s="48" t="s">
        <v>66</v>
      </c>
      <c r="B53" s="7"/>
      <c r="C53" s="15">
        <f>SUM(C54:C56)</f>
        <v>107526036.89</v>
      </c>
      <c r="D53" s="15">
        <f>SUM(D54:D56)</f>
        <v>112816629.08</v>
      </c>
      <c r="E53" s="15">
        <f t="shared" si="0"/>
        <v>220342665.97</v>
      </c>
      <c r="F53" s="15">
        <f>SUM(F54:F56)</f>
        <v>113716681.91</v>
      </c>
      <c r="G53" s="15">
        <f>SUM(G54:G56)</f>
        <v>113716681.91</v>
      </c>
      <c r="H53" s="15">
        <f t="shared" si="1"/>
        <v>106625984.06</v>
      </c>
    </row>
    <row r="54" spans="1:8" x14ac:dyDescent="0.2">
      <c r="A54" s="49">
        <v>6100</v>
      </c>
      <c r="B54" s="11" t="s">
        <v>108</v>
      </c>
      <c r="C54" s="15">
        <v>106526036.89</v>
      </c>
      <c r="D54" s="15">
        <v>109270255.51000001</v>
      </c>
      <c r="E54" s="15">
        <f t="shared" si="0"/>
        <v>215796292.40000001</v>
      </c>
      <c r="F54" s="15">
        <v>110224539.19</v>
      </c>
      <c r="G54" s="15">
        <v>110224539.19</v>
      </c>
      <c r="H54" s="15">
        <f t="shared" si="1"/>
        <v>105571753.21000001</v>
      </c>
    </row>
    <row r="55" spans="1:8" x14ac:dyDescent="0.2">
      <c r="A55" s="49">
        <v>6200</v>
      </c>
      <c r="B55" s="11" t="s">
        <v>109</v>
      </c>
      <c r="C55" s="15">
        <v>1000000</v>
      </c>
      <c r="D55" s="15">
        <v>3546373.57</v>
      </c>
      <c r="E55" s="15">
        <f t="shared" si="0"/>
        <v>4546373.57</v>
      </c>
      <c r="F55" s="15">
        <v>3492142.72</v>
      </c>
      <c r="G55" s="15">
        <v>3492142.72</v>
      </c>
      <c r="H55" s="15">
        <f t="shared" si="1"/>
        <v>1054230.8500000001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15500000</v>
      </c>
      <c r="D65" s="15">
        <f>SUM(D66:D68)</f>
        <v>142289.23000000001</v>
      </c>
      <c r="E65" s="15">
        <f t="shared" si="0"/>
        <v>15642289.23</v>
      </c>
      <c r="F65" s="15">
        <f>SUM(F66:F68)</f>
        <v>13925087.939999999</v>
      </c>
      <c r="G65" s="15">
        <f>SUM(G66:G68)</f>
        <v>13925087.939999999</v>
      </c>
      <c r="H65" s="15">
        <f t="shared" si="1"/>
        <v>1717201.290000001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15500000</v>
      </c>
      <c r="D68" s="15">
        <v>142289.23000000001</v>
      </c>
      <c r="E68" s="15">
        <f t="shared" si="0"/>
        <v>15642289.23</v>
      </c>
      <c r="F68" s="15">
        <v>13925087.939999999</v>
      </c>
      <c r="G68" s="15">
        <v>13925087.939999999</v>
      </c>
      <c r="H68" s="15">
        <f t="shared" si="1"/>
        <v>1717201.290000001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428709.9</v>
      </c>
      <c r="E69" s="15">
        <f t="shared" si="0"/>
        <v>428709.9</v>
      </c>
      <c r="F69" s="15">
        <f>SUM(F70:F76)</f>
        <v>0</v>
      </c>
      <c r="G69" s="15">
        <f>SUM(G70:G76)</f>
        <v>0</v>
      </c>
      <c r="H69" s="15">
        <f t="shared" si="1"/>
        <v>428709.9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428709.9</v>
      </c>
      <c r="E76" s="16">
        <f t="shared" si="2"/>
        <v>428709.9</v>
      </c>
      <c r="F76" s="16">
        <v>0</v>
      </c>
      <c r="G76" s="16">
        <v>0</v>
      </c>
      <c r="H76" s="16">
        <f t="shared" si="3"/>
        <v>428709.9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368848399.24000001</v>
      </c>
      <c r="D77" s="17">
        <f t="shared" si="4"/>
        <v>155165475.09999999</v>
      </c>
      <c r="E77" s="17">
        <f t="shared" si="4"/>
        <v>524013874.34000003</v>
      </c>
      <c r="F77" s="17">
        <f t="shared" si="4"/>
        <v>297153350.31999999</v>
      </c>
      <c r="G77" s="17">
        <f t="shared" si="4"/>
        <v>297146137.31999999</v>
      </c>
      <c r="H77" s="17">
        <f t="shared" si="4"/>
        <v>226860524.02000001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15748031496062992" right="0.15748031496062992" top="0.74803149606299213" bottom="0.74803149606299213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opLeftCell="A17" zoomScaleNormal="100" workbookViewId="0">
      <selection activeCell="B23" sqref="B2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232472565.59999999</v>
      </c>
      <c r="D6" s="50">
        <v>33036823.66</v>
      </c>
      <c r="E6" s="50">
        <f>C6+D6</f>
        <v>265509389.25999999</v>
      </c>
      <c r="F6" s="50">
        <v>157276453.47</v>
      </c>
      <c r="G6" s="50">
        <v>157269240.47</v>
      </c>
      <c r="H6" s="50">
        <f>E6-F6</f>
        <v>108232935.78999999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129687494.89</v>
      </c>
      <c r="D8" s="50">
        <v>121340152.42</v>
      </c>
      <c r="E8" s="50">
        <f>C8+D8</f>
        <v>251027647.31</v>
      </c>
      <c r="F8" s="50">
        <v>135401199.55000001</v>
      </c>
      <c r="G8" s="50">
        <v>135401199.55000001</v>
      </c>
      <c r="H8" s="50">
        <f>E8-F8</f>
        <v>115626447.75999999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428709.9</v>
      </c>
      <c r="E10" s="50">
        <f>C10+D10</f>
        <v>428709.9</v>
      </c>
      <c r="F10" s="50">
        <v>0</v>
      </c>
      <c r="G10" s="50">
        <v>0</v>
      </c>
      <c r="H10" s="50">
        <f>E10-F10</f>
        <v>428709.9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6688338.75</v>
      </c>
      <c r="D12" s="50">
        <v>359789.12</v>
      </c>
      <c r="E12" s="50">
        <f>C12+D12</f>
        <v>7048127.8700000001</v>
      </c>
      <c r="F12" s="50">
        <v>4475697.3</v>
      </c>
      <c r="G12" s="50">
        <v>4475697.3</v>
      </c>
      <c r="H12" s="50">
        <f>E12-F12</f>
        <v>2572430.5700000003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368848399.24000001</v>
      </c>
      <c r="D16" s="17">
        <f>SUM(D6+D8+D10+D12+D14)</f>
        <v>155165475.10000002</v>
      </c>
      <c r="E16" s="17">
        <f>SUM(E6+E8+E10+E12+E14)</f>
        <v>524013874.33999997</v>
      </c>
      <c r="F16" s="17">
        <f t="shared" ref="F16:H16" si="0">SUM(F6+F8+F10+F12+F14)</f>
        <v>297153350.31999999</v>
      </c>
      <c r="G16" s="17">
        <f t="shared" si="0"/>
        <v>297146137.31999999</v>
      </c>
      <c r="H16" s="17">
        <f t="shared" si="0"/>
        <v>226860524.01999998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16" right="0.16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showGridLines="0" topLeftCell="A70" zoomScale="90" zoomScaleNormal="90" workbookViewId="0">
      <selection activeCell="S96" sqref="S9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172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11195447.359999999</v>
      </c>
      <c r="D7" s="15">
        <v>173700</v>
      </c>
      <c r="E7" s="15">
        <f>C7+D7</f>
        <v>11369147.359999999</v>
      </c>
      <c r="F7" s="15">
        <v>7545398.2999999998</v>
      </c>
      <c r="G7" s="15">
        <v>7545398.2999999998</v>
      </c>
      <c r="H7" s="15">
        <f>E7-F7</f>
        <v>3823749.0599999996</v>
      </c>
    </row>
    <row r="8" spans="1:8" x14ac:dyDescent="0.2">
      <c r="A8" s="4" t="s">
        <v>131</v>
      </c>
      <c r="B8" s="22"/>
      <c r="C8" s="15">
        <v>7277483.7999999998</v>
      </c>
      <c r="D8" s="15">
        <v>5370005.9000000004</v>
      </c>
      <c r="E8" s="15">
        <f t="shared" ref="E8:E13" si="0">C8+D8</f>
        <v>12647489.699999999</v>
      </c>
      <c r="F8" s="15">
        <v>6757779.6799999997</v>
      </c>
      <c r="G8" s="15">
        <v>6757779.6799999997</v>
      </c>
      <c r="H8" s="15">
        <f t="shared" ref="H8:H13" si="1">E8-F8</f>
        <v>5889710.0199999996</v>
      </c>
    </row>
    <row r="9" spans="1:8" x14ac:dyDescent="0.2">
      <c r="A9" s="4" t="s">
        <v>132</v>
      </c>
      <c r="B9" s="22"/>
      <c r="C9" s="15">
        <v>6353293.0899999999</v>
      </c>
      <c r="D9" s="15">
        <v>-20000</v>
      </c>
      <c r="E9" s="15">
        <f t="shared" si="0"/>
        <v>6333293.0899999999</v>
      </c>
      <c r="F9" s="15">
        <v>4337356.05</v>
      </c>
      <c r="G9" s="15">
        <v>4337356.05</v>
      </c>
      <c r="H9" s="15">
        <f t="shared" si="1"/>
        <v>1995937.04</v>
      </c>
    </row>
    <row r="10" spans="1:8" x14ac:dyDescent="0.2">
      <c r="A10" s="4" t="s">
        <v>133</v>
      </c>
      <c r="B10" s="22"/>
      <c r="C10" s="15">
        <v>2087381.93</v>
      </c>
      <c r="D10" s="15">
        <v>30000</v>
      </c>
      <c r="E10" s="15">
        <f t="shared" si="0"/>
        <v>2117381.9299999997</v>
      </c>
      <c r="F10" s="15">
        <v>1393154.93</v>
      </c>
      <c r="G10" s="15">
        <v>1393154.93</v>
      </c>
      <c r="H10" s="15">
        <f t="shared" si="1"/>
        <v>724226.99999999977</v>
      </c>
    </row>
    <row r="11" spans="1:8" x14ac:dyDescent="0.2">
      <c r="A11" s="4" t="s">
        <v>134</v>
      </c>
      <c r="B11" s="22"/>
      <c r="C11" s="15">
        <v>1456774.37</v>
      </c>
      <c r="D11" s="15">
        <v>8000</v>
      </c>
      <c r="E11" s="15">
        <f t="shared" si="0"/>
        <v>1464774.37</v>
      </c>
      <c r="F11" s="15">
        <v>925398.49</v>
      </c>
      <c r="G11" s="15">
        <v>925398.49</v>
      </c>
      <c r="H11" s="15">
        <f t="shared" si="1"/>
        <v>539375.88000000012</v>
      </c>
    </row>
    <row r="12" spans="1:8" x14ac:dyDescent="0.2">
      <c r="A12" s="4" t="s">
        <v>135</v>
      </c>
      <c r="B12" s="22"/>
      <c r="C12" s="15">
        <v>1286981.06</v>
      </c>
      <c r="D12" s="15">
        <v>165000</v>
      </c>
      <c r="E12" s="15">
        <f t="shared" si="0"/>
        <v>1451981.06</v>
      </c>
      <c r="F12" s="15">
        <v>1004118.02</v>
      </c>
      <c r="G12" s="15">
        <v>1004118.02</v>
      </c>
      <c r="H12" s="15">
        <f t="shared" si="1"/>
        <v>447863.04000000004</v>
      </c>
    </row>
    <row r="13" spans="1:8" x14ac:dyDescent="0.2">
      <c r="A13" s="4" t="s">
        <v>136</v>
      </c>
      <c r="B13" s="22"/>
      <c r="C13" s="15">
        <v>15643367.880000001</v>
      </c>
      <c r="D13" s="15">
        <v>534850</v>
      </c>
      <c r="E13" s="15">
        <f t="shared" si="0"/>
        <v>16178217.880000001</v>
      </c>
      <c r="F13" s="15">
        <v>11183965.35</v>
      </c>
      <c r="G13" s="15">
        <v>11183965.35</v>
      </c>
      <c r="H13" s="15">
        <f t="shared" si="1"/>
        <v>4994252.5300000012</v>
      </c>
    </row>
    <row r="14" spans="1:8" x14ac:dyDescent="0.2">
      <c r="A14" s="4" t="s">
        <v>137</v>
      </c>
      <c r="B14" s="22"/>
      <c r="C14" s="15">
        <v>1945841.95</v>
      </c>
      <c r="D14" s="15">
        <v>84326.21</v>
      </c>
      <c r="E14" s="15">
        <f t="shared" ref="E14" si="2">C14+D14</f>
        <v>2030168.16</v>
      </c>
      <c r="F14" s="15">
        <v>1156236.02</v>
      </c>
      <c r="G14" s="15">
        <v>1156236.02</v>
      </c>
      <c r="H14" s="15">
        <f t="shared" ref="H14" si="3">E14-F14</f>
        <v>873932.1399999999</v>
      </c>
    </row>
    <row r="15" spans="1:8" x14ac:dyDescent="0.2">
      <c r="A15" s="4" t="s">
        <v>138</v>
      </c>
      <c r="B15" s="22"/>
      <c r="C15" s="15">
        <v>16011692.59</v>
      </c>
      <c r="D15" s="15">
        <v>442789.12</v>
      </c>
      <c r="E15" s="15">
        <f t="shared" ref="E15" si="4">C15+D15</f>
        <v>16454481.709999999</v>
      </c>
      <c r="F15" s="15">
        <v>6691881.8300000001</v>
      </c>
      <c r="G15" s="15">
        <v>6691881.8300000001</v>
      </c>
      <c r="H15" s="15">
        <f t="shared" ref="H15" si="5">E15-F15</f>
        <v>9762599.879999999</v>
      </c>
    </row>
    <row r="16" spans="1:8" x14ac:dyDescent="0.2">
      <c r="A16" s="4" t="s">
        <v>139</v>
      </c>
      <c r="B16" s="22"/>
      <c r="C16" s="15">
        <v>464638.69</v>
      </c>
      <c r="D16" s="15">
        <v>0</v>
      </c>
      <c r="E16" s="15">
        <f t="shared" ref="E16" si="6">C16+D16</f>
        <v>464638.69</v>
      </c>
      <c r="F16" s="15">
        <v>271087.39</v>
      </c>
      <c r="G16" s="15">
        <v>271087.39</v>
      </c>
      <c r="H16" s="15">
        <f t="shared" ref="H16" si="7">E16-F16</f>
        <v>193551.3</v>
      </c>
    </row>
    <row r="17" spans="1:8" x14ac:dyDescent="0.2">
      <c r="A17" s="4" t="s">
        <v>140</v>
      </c>
      <c r="B17" s="22"/>
      <c r="C17" s="15">
        <v>217667.83</v>
      </c>
      <c r="D17" s="15">
        <v>0</v>
      </c>
      <c r="E17" s="15">
        <f t="shared" ref="E17" si="8">C17+D17</f>
        <v>217667.83</v>
      </c>
      <c r="F17" s="15">
        <v>127730.67</v>
      </c>
      <c r="G17" s="15">
        <v>127730.67</v>
      </c>
      <c r="H17" s="15">
        <f t="shared" ref="H17" si="9">E17-F17</f>
        <v>89937.159999999989</v>
      </c>
    </row>
    <row r="18" spans="1:8" x14ac:dyDescent="0.2">
      <c r="A18" s="4" t="s">
        <v>141</v>
      </c>
      <c r="B18" s="22"/>
      <c r="C18" s="15">
        <v>3750136.16</v>
      </c>
      <c r="D18" s="15">
        <v>25000</v>
      </c>
      <c r="E18" s="15">
        <f t="shared" ref="E18" si="10">C18+D18</f>
        <v>3775136.16</v>
      </c>
      <c r="F18" s="15">
        <v>2284393.89</v>
      </c>
      <c r="G18" s="15">
        <v>2284393.89</v>
      </c>
      <c r="H18" s="15">
        <f t="shared" ref="H18" si="11">E18-F18</f>
        <v>1490742.27</v>
      </c>
    </row>
    <row r="19" spans="1:8" x14ac:dyDescent="0.2">
      <c r="A19" s="4" t="s">
        <v>142</v>
      </c>
      <c r="B19" s="22"/>
      <c r="C19" s="15">
        <v>4158219.45</v>
      </c>
      <c r="D19" s="15">
        <v>2257889.52</v>
      </c>
      <c r="E19" s="15">
        <f t="shared" ref="E19" si="12">C19+D19</f>
        <v>6416108.9700000007</v>
      </c>
      <c r="F19" s="15">
        <v>4066253.87</v>
      </c>
      <c r="G19" s="15">
        <v>4066253.87</v>
      </c>
      <c r="H19" s="15">
        <f t="shared" ref="H19" si="13">E19-F19</f>
        <v>2349855.1000000006</v>
      </c>
    </row>
    <row r="20" spans="1:8" x14ac:dyDescent="0.2">
      <c r="A20" s="4" t="s">
        <v>143</v>
      </c>
      <c r="B20" s="22"/>
      <c r="C20" s="15">
        <v>4943412.09</v>
      </c>
      <c r="D20" s="15">
        <v>199250</v>
      </c>
      <c r="E20" s="15">
        <f t="shared" ref="E20" si="14">C20+D20</f>
        <v>5142662.09</v>
      </c>
      <c r="F20" s="15">
        <v>3715372.27</v>
      </c>
      <c r="G20" s="15">
        <v>3715372.27</v>
      </c>
      <c r="H20" s="15">
        <f t="shared" ref="H20" si="15">E20-F20</f>
        <v>1427289.8199999998</v>
      </c>
    </row>
    <row r="21" spans="1:8" x14ac:dyDescent="0.2">
      <c r="A21" s="4" t="s">
        <v>144</v>
      </c>
      <c r="B21" s="22"/>
      <c r="C21" s="15">
        <v>660578.84</v>
      </c>
      <c r="D21" s="15">
        <v>-16850</v>
      </c>
      <c r="E21" s="15">
        <f t="shared" ref="E21" si="16">C21+D21</f>
        <v>643728.84</v>
      </c>
      <c r="F21" s="15">
        <v>520070.96</v>
      </c>
      <c r="G21" s="15">
        <v>520070.96</v>
      </c>
      <c r="H21" s="15">
        <f t="shared" ref="H21" si="17">E21-F21</f>
        <v>123657.87999999995</v>
      </c>
    </row>
    <row r="22" spans="1:8" x14ac:dyDescent="0.2">
      <c r="A22" s="4" t="s">
        <v>145</v>
      </c>
      <c r="B22" s="22"/>
      <c r="C22" s="15">
        <v>2683132.39</v>
      </c>
      <c r="D22" s="15">
        <v>143048.60999999999</v>
      </c>
      <c r="E22" s="15">
        <f t="shared" ref="E22" si="18">C22+D22</f>
        <v>2826181</v>
      </c>
      <c r="F22" s="15">
        <v>1655633.14</v>
      </c>
      <c r="G22" s="15">
        <v>1648420.14</v>
      </c>
      <c r="H22" s="15">
        <f t="shared" ref="H22" si="19">E22-F22</f>
        <v>1170547.8600000001</v>
      </c>
    </row>
    <row r="23" spans="1:8" x14ac:dyDescent="0.2">
      <c r="A23" s="4" t="s">
        <v>146</v>
      </c>
      <c r="B23" s="22"/>
      <c r="C23" s="15">
        <v>2689470.24</v>
      </c>
      <c r="D23" s="15">
        <v>209270</v>
      </c>
      <c r="E23" s="15">
        <f t="shared" ref="E23" si="20">C23+D23</f>
        <v>2898740.24</v>
      </c>
      <c r="F23" s="15">
        <v>1519410.04</v>
      </c>
      <c r="G23" s="15">
        <v>1519410.04</v>
      </c>
      <c r="H23" s="15">
        <f t="shared" ref="H23" si="21">E23-F23</f>
        <v>1379330.2000000002</v>
      </c>
    </row>
    <row r="24" spans="1:8" x14ac:dyDescent="0.2">
      <c r="A24" s="4" t="s">
        <v>147</v>
      </c>
      <c r="B24" s="22"/>
      <c r="C24" s="15">
        <v>45588909.200000003</v>
      </c>
      <c r="D24" s="15">
        <v>4212889.68</v>
      </c>
      <c r="E24" s="15">
        <f t="shared" ref="E24" si="22">C24+D24</f>
        <v>49801798.880000003</v>
      </c>
      <c r="F24" s="15">
        <v>31925544.780000001</v>
      </c>
      <c r="G24" s="15">
        <v>31925544.780000001</v>
      </c>
      <c r="H24" s="15">
        <f t="shared" ref="H24" si="23">E24-F24</f>
        <v>17876254.100000001</v>
      </c>
    </row>
    <row r="25" spans="1:8" x14ac:dyDescent="0.2">
      <c r="A25" s="4" t="s">
        <v>148</v>
      </c>
      <c r="B25" s="22"/>
      <c r="C25" s="15">
        <v>3258334.78</v>
      </c>
      <c r="D25" s="15">
        <v>-60176.71</v>
      </c>
      <c r="E25" s="15">
        <f t="shared" ref="E25" si="24">C25+D25</f>
        <v>3198158.07</v>
      </c>
      <c r="F25" s="15">
        <v>1973626.59</v>
      </c>
      <c r="G25" s="15">
        <v>1973626.59</v>
      </c>
      <c r="H25" s="15">
        <f t="shared" ref="H25" si="25">E25-F25</f>
        <v>1224531.4799999997</v>
      </c>
    </row>
    <row r="26" spans="1:8" x14ac:dyDescent="0.2">
      <c r="A26" s="4" t="s">
        <v>149</v>
      </c>
      <c r="B26" s="22"/>
      <c r="C26" s="15">
        <v>5706718.8499999996</v>
      </c>
      <c r="D26" s="15">
        <v>401127.02</v>
      </c>
      <c r="E26" s="15">
        <f t="shared" ref="E26" si="26">C26+D26</f>
        <v>6107845.8699999992</v>
      </c>
      <c r="F26" s="15">
        <v>4063406.87</v>
      </c>
      <c r="G26" s="15">
        <v>4063406.87</v>
      </c>
      <c r="H26" s="15">
        <f t="shared" ref="H26" si="27">E26-F26</f>
        <v>2044438.9999999991</v>
      </c>
    </row>
    <row r="27" spans="1:8" x14ac:dyDescent="0.2">
      <c r="A27" s="4" t="s">
        <v>150</v>
      </c>
      <c r="B27" s="22"/>
      <c r="C27" s="15">
        <v>3167327.58</v>
      </c>
      <c r="D27" s="15">
        <v>717325.75</v>
      </c>
      <c r="E27" s="15">
        <f t="shared" ref="E27" si="28">C27+D27</f>
        <v>3884653.33</v>
      </c>
      <c r="F27" s="15">
        <v>1707784.79</v>
      </c>
      <c r="G27" s="15">
        <v>1707784.79</v>
      </c>
      <c r="H27" s="15">
        <f t="shared" ref="H27" si="29">E27-F27</f>
        <v>2176868.54</v>
      </c>
    </row>
    <row r="28" spans="1:8" x14ac:dyDescent="0.2">
      <c r="A28" s="4" t="s">
        <v>151</v>
      </c>
      <c r="B28" s="22"/>
      <c r="C28" s="15">
        <v>4869489.41</v>
      </c>
      <c r="D28" s="15">
        <v>439875.92</v>
      </c>
      <c r="E28" s="15">
        <f t="shared" ref="E28" si="30">C28+D28</f>
        <v>5309365.33</v>
      </c>
      <c r="F28" s="15">
        <v>3191095.64</v>
      </c>
      <c r="G28" s="15">
        <v>3191095.64</v>
      </c>
      <c r="H28" s="15">
        <f t="shared" ref="H28" si="31">E28-F28</f>
        <v>2118269.69</v>
      </c>
    </row>
    <row r="29" spans="1:8" x14ac:dyDescent="0.2">
      <c r="A29" s="4" t="s">
        <v>152</v>
      </c>
      <c r="B29" s="22"/>
      <c r="C29" s="15">
        <v>340236.46</v>
      </c>
      <c r="D29" s="15">
        <v>0</v>
      </c>
      <c r="E29" s="15">
        <f t="shared" ref="E29" si="32">C29+D29</f>
        <v>340236.46</v>
      </c>
      <c r="F29" s="15">
        <v>214924.95</v>
      </c>
      <c r="G29" s="15">
        <v>214924.95</v>
      </c>
      <c r="H29" s="15">
        <f t="shared" ref="H29" si="33">E29-F29</f>
        <v>125311.51000000001</v>
      </c>
    </row>
    <row r="30" spans="1:8" x14ac:dyDescent="0.2">
      <c r="A30" s="4" t="s">
        <v>153</v>
      </c>
      <c r="B30" s="22"/>
      <c r="C30" s="15">
        <v>171009611.72999999</v>
      </c>
      <c r="D30" s="15">
        <v>123843954.81999999</v>
      </c>
      <c r="E30" s="15">
        <f t="shared" ref="E30" si="34">C30+D30</f>
        <v>294853566.54999995</v>
      </c>
      <c r="F30" s="15">
        <v>161741473.5</v>
      </c>
      <c r="G30" s="15">
        <v>161741473.5</v>
      </c>
      <c r="H30" s="15">
        <f t="shared" ref="H30" si="35">E30-F30</f>
        <v>133112093.04999995</v>
      </c>
    </row>
    <row r="31" spans="1:8" x14ac:dyDescent="0.2">
      <c r="A31" s="4" t="s">
        <v>154</v>
      </c>
      <c r="B31" s="22"/>
      <c r="C31" s="15">
        <v>3241827.16</v>
      </c>
      <c r="D31" s="15">
        <v>3335127.43</v>
      </c>
      <c r="E31" s="15">
        <f t="shared" ref="E31" si="36">C31+D31</f>
        <v>6576954.5899999999</v>
      </c>
      <c r="F31" s="15">
        <v>770808.86</v>
      </c>
      <c r="G31" s="15">
        <v>770808.86</v>
      </c>
      <c r="H31" s="15">
        <f t="shared" ref="H31" si="37">E31-F31</f>
        <v>5806145.7299999995</v>
      </c>
    </row>
    <row r="32" spans="1:8" x14ac:dyDescent="0.2">
      <c r="A32" s="4" t="s">
        <v>155</v>
      </c>
      <c r="B32" s="22"/>
      <c r="C32" s="15">
        <v>3774255.89</v>
      </c>
      <c r="D32" s="15">
        <v>0</v>
      </c>
      <c r="E32" s="15">
        <f t="shared" ref="E32" si="38">C32+D32</f>
        <v>3774255.89</v>
      </c>
      <c r="F32" s="15">
        <v>1931508.57</v>
      </c>
      <c r="G32" s="15">
        <v>1931508.57</v>
      </c>
      <c r="H32" s="15">
        <f t="shared" ref="H32" si="39">E32-F32</f>
        <v>1842747.32</v>
      </c>
    </row>
    <row r="33" spans="1:8" x14ac:dyDescent="0.2">
      <c r="A33" s="4" t="s">
        <v>156</v>
      </c>
      <c r="B33" s="22"/>
      <c r="C33" s="15">
        <v>5308935.1500000004</v>
      </c>
      <c r="D33" s="15">
        <v>4397437.1500000004</v>
      </c>
      <c r="E33" s="15">
        <f t="shared" ref="E33" si="40">C33+D33</f>
        <v>9706372.3000000007</v>
      </c>
      <c r="F33" s="15">
        <v>8416182.0999999996</v>
      </c>
      <c r="G33" s="15">
        <v>8416182.0999999996</v>
      </c>
      <c r="H33" s="15">
        <f t="shared" ref="H33" si="41">E33-F33</f>
        <v>1290190.2000000011</v>
      </c>
    </row>
    <row r="34" spans="1:8" x14ac:dyDescent="0.2">
      <c r="A34" s="4" t="s">
        <v>157</v>
      </c>
      <c r="B34" s="22"/>
      <c r="C34" s="15">
        <v>3605397.07</v>
      </c>
      <c r="D34" s="15">
        <v>-608155.52</v>
      </c>
      <c r="E34" s="15">
        <f t="shared" ref="E34" si="42">C34+D34</f>
        <v>2997241.55</v>
      </c>
      <c r="F34" s="15">
        <v>1590786.4</v>
      </c>
      <c r="G34" s="15">
        <v>1590786.4</v>
      </c>
      <c r="H34" s="15">
        <f t="shared" ref="H34" si="43">E34-F34</f>
        <v>1406455.15</v>
      </c>
    </row>
    <row r="35" spans="1:8" x14ac:dyDescent="0.2">
      <c r="A35" s="4" t="s">
        <v>158</v>
      </c>
      <c r="B35" s="22"/>
      <c r="C35" s="15">
        <v>5243259.6399999997</v>
      </c>
      <c r="D35" s="15">
        <v>308000</v>
      </c>
      <c r="E35" s="15">
        <f t="shared" ref="E35" si="44">C35+D35</f>
        <v>5551259.6399999997</v>
      </c>
      <c r="F35" s="15">
        <v>4024237.88</v>
      </c>
      <c r="G35" s="15">
        <v>4024237.88</v>
      </c>
      <c r="H35" s="15">
        <f t="shared" ref="H35" si="45">E35-F35</f>
        <v>1527021.7599999998</v>
      </c>
    </row>
    <row r="36" spans="1:8" x14ac:dyDescent="0.2">
      <c r="A36" s="4" t="s">
        <v>159</v>
      </c>
      <c r="B36" s="22"/>
      <c r="C36" s="15">
        <v>768302.23</v>
      </c>
      <c r="D36" s="15">
        <v>25439.9</v>
      </c>
      <c r="E36" s="15">
        <f t="shared" ref="E36" si="46">C36+D36</f>
        <v>793742.13</v>
      </c>
      <c r="F36" s="15">
        <v>527391</v>
      </c>
      <c r="G36" s="15">
        <v>527391</v>
      </c>
      <c r="H36" s="15">
        <f t="shared" ref="H36" si="47">E36-F36</f>
        <v>266351.13</v>
      </c>
    </row>
    <row r="37" spans="1:8" x14ac:dyDescent="0.2">
      <c r="A37" s="4" t="s">
        <v>160</v>
      </c>
      <c r="B37" s="22"/>
      <c r="C37" s="15">
        <v>5343677.87</v>
      </c>
      <c r="D37" s="15">
        <v>308000</v>
      </c>
      <c r="E37" s="15">
        <f t="shared" ref="E37" si="48">C37+D37</f>
        <v>5651677.8700000001</v>
      </c>
      <c r="F37" s="15">
        <v>3571499.64</v>
      </c>
      <c r="G37" s="15">
        <v>3571499.64</v>
      </c>
      <c r="H37" s="15">
        <f t="shared" ref="H37" si="49">E37-F37</f>
        <v>2080178.23</v>
      </c>
    </row>
    <row r="38" spans="1:8" x14ac:dyDescent="0.2">
      <c r="A38" s="4" t="s">
        <v>161</v>
      </c>
      <c r="B38" s="22"/>
      <c r="C38" s="15">
        <v>1858482.81</v>
      </c>
      <c r="D38" s="15">
        <v>1981155.91</v>
      </c>
      <c r="E38" s="15">
        <f t="shared" ref="E38" si="50">C38+D38</f>
        <v>3839638.7199999997</v>
      </c>
      <c r="F38" s="15">
        <v>1206575.94</v>
      </c>
      <c r="G38" s="15">
        <v>1206575.94</v>
      </c>
      <c r="H38" s="15">
        <f t="shared" ref="H38" si="51">E38-F38</f>
        <v>2633062.7799999998</v>
      </c>
    </row>
    <row r="39" spans="1:8" x14ac:dyDescent="0.2">
      <c r="A39" s="4" t="s">
        <v>162</v>
      </c>
      <c r="B39" s="22"/>
      <c r="C39" s="15">
        <v>3657635.32</v>
      </c>
      <c r="D39" s="15">
        <v>0</v>
      </c>
      <c r="E39" s="15">
        <f t="shared" ref="E39" si="52">C39+D39</f>
        <v>3657635.32</v>
      </c>
      <c r="F39" s="15">
        <v>2201449.36</v>
      </c>
      <c r="G39" s="15">
        <v>2201449.36</v>
      </c>
      <c r="H39" s="15">
        <f t="shared" ref="H39" si="53">E39-F39</f>
        <v>1456185.96</v>
      </c>
    </row>
    <row r="40" spans="1:8" x14ac:dyDescent="0.2">
      <c r="A40" s="4" t="s">
        <v>163</v>
      </c>
      <c r="B40" s="22"/>
      <c r="C40" s="15">
        <v>809945.89</v>
      </c>
      <c r="D40" s="15">
        <v>2120</v>
      </c>
      <c r="E40" s="15">
        <f t="shared" ref="E40" si="54">C40+D40</f>
        <v>812065.89</v>
      </c>
      <c r="F40" s="15">
        <v>396479.45</v>
      </c>
      <c r="G40" s="15">
        <v>396479.45</v>
      </c>
      <c r="H40" s="15">
        <f t="shared" ref="H40" si="55">E40-F40</f>
        <v>415586.44</v>
      </c>
    </row>
    <row r="41" spans="1:8" x14ac:dyDescent="0.2">
      <c r="A41" s="4" t="s">
        <v>164</v>
      </c>
      <c r="B41" s="22"/>
      <c r="C41" s="15">
        <v>292725.46999999997</v>
      </c>
      <c r="D41" s="15">
        <v>0</v>
      </c>
      <c r="E41" s="15">
        <f t="shared" ref="E41" si="56">C41+D41</f>
        <v>292725.46999999997</v>
      </c>
      <c r="F41" s="15">
        <v>195494.36</v>
      </c>
      <c r="G41" s="15">
        <v>195494.36</v>
      </c>
      <c r="H41" s="15">
        <f t="shared" ref="H41" si="57">E41-F41</f>
        <v>97231.109999999986</v>
      </c>
    </row>
    <row r="42" spans="1:8" x14ac:dyDescent="0.2">
      <c r="A42" s="4" t="s">
        <v>165</v>
      </c>
      <c r="B42" s="22"/>
      <c r="C42" s="15">
        <v>11373329.07</v>
      </c>
      <c r="D42" s="15">
        <v>3267605.3</v>
      </c>
      <c r="E42" s="15">
        <f t="shared" ref="E42" si="58">C42+D42</f>
        <v>14640934.370000001</v>
      </c>
      <c r="F42" s="15">
        <v>6350497.0499999998</v>
      </c>
      <c r="G42" s="15">
        <v>6350497.0499999998</v>
      </c>
      <c r="H42" s="15">
        <f t="shared" ref="H42" si="59">E42-F42</f>
        <v>8290437.3200000012</v>
      </c>
    </row>
    <row r="43" spans="1:8" x14ac:dyDescent="0.2">
      <c r="A43" s="4" t="s">
        <v>166</v>
      </c>
      <c r="B43" s="22"/>
      <c r="C43" s="15">
        <v>790370.03</v>
      </c>
      <c r="D43" s="15">
        <v>4000</v>
      </c>
      <c r="E43" s="15">
        <f t="shared" ref="E43" si="60">C43+D43</f>
        <v>794370.03</v>
      </c>
      <c r="F43" s="15">
        <v>496540.4</v>
      </c>
      <c r="G43" s="15">
        <v>496540.4</v>
      </c>
      <c r="H43" s="15">
        <f t="shared" ref="H43" si="61">E43-F43</f>
        <v>297829.63</v>
      </c>
    </row>
    <row r="44" spans="1:8" x14ac:dyDescent="0.2">
      <c r="A44" s="4" t="s">
        <v>167</v>
      </c>
      <c r="B44" s="22"/>
      <c r="C44" s="15">
        <v>1153356.01</v>
      </c>
      <c r="D44" s="15">
        <v>187441.2</v>
      </c>
      <c r="E44" s="15">
        <f t="shared" ref="E44" si="62">C44+D44</f>
        <v>1340797.21</v>
      </c>
      <c r="F44" s="15">
        <v>683497.62</v>
      </c>
      <c r="G44" s="15">
        <v>683497.62</v>
      </c>
      <c r="H44" s="15">
        <f t="shared" ref="H44" si="63">E44-F44</f>
        <v>657299.59</v>
      </c>
    </row>
    <row r="45" spans="1:8" x14ac:dyDescent="0.2">
      <c r="A45" s="4" t="s">
        <v>168</v>
      </c>
      <c r="B45" s="22"/>
      <c r="C45" s="15">
        <v>1673780.68</v>
      </c>
      <c r="D45" s="15">
        <v>64527.89</v>
      </c>
      <c r="E45" s="15">
        <f t="shared" ref="E45" si="64">C45+D45</f>
        <v>1738308.5699999998</v>
      </c>
      <c r="F45" s="15">
        <v>1213000.8</v>
      </c>
      <c r="G45" s="15">
        <v>1213000.8</v>
      </c>
      <c r="H45" s="15">
        <f t="shared" ref="H45" si="65">E45-F45</f>
        <v>525307.76999999979</v>
      </c>
    </row>
    <row r="46" spans="1:8" x14ac:dyDescent="0.2">
      <c r="A46" s="4" t="s">
        <v>169</v>
      </c>
      <c r="B46" s="22"/>
      <c r="C46" s="15">
        <v>665665.1</v>
      </c>
      <c r="D46" s="15">
        <v>2500000</v>
      </c>
      <c r="E46" s="15">
        <f t="shared" ref="E46" si="66">C46+D46</f>
        <v>3165665.1</v>
      </c>
      <c r="F46" s="15">
        <v>2215913.56</v>
      </c>
      <c r="G46" s="15">
        <v>2215913.56</v>
      </c>
      <c r="H46" s="15">
        <f t="shared" ref="H46" si="67">E46-F46</f>
        <v>949751.54</v>
      </c>
    </row>
    <row r="47" spans="1:8" x14ac:dyDescent="0.2">
      <c r="A47" s="4" t="s">
        <v>170</v>
      </c>
      <c r="B47" s="22"/>
      <c r="C47" s="15">
        <v>1184701.22</v>
      </c>
      <c r="D47" s="15">
        <v>31500</v>
      </c>
      <c r="E47" s="15">
        <f t="shared" ref="E47" si="68">C47+D47</f>
        <v>1216201.22</v>
      </c>
      <c r="F47" s="15">
        <v>688914.81</v>
      </c>
      <c r="G47" s="15">
        <v>688914.81</v>
      </c>
      <c r="H47" s="15">
        <f t="shared" ref="H47" si="69">E47-F47</f>
        <v>527286.40999999992</v>
      </c>
    </row>
    <row r="48" spans="1:8" x14ac:dyDescent="0.2">
      <c r="A48" s="4" t="s">
        <v>171</v>
      </c>
      <c r="B48" s="22"/>
      <c r="C48" s="15">
        <v>1336604.8999999999</v>
      </c>
      <c r="D48" s="15">
        <v>200000</v>
      </c>
      <c r="E48" s="15">
        <f t="shared" ref="E48" si="70">C48+D48</f>
        <v>1536604.9</v>
      </c>
      <c r="F48" s="15">
        <v>699474.5</v>
      </c>
      <c r="G48" s="15">
        <v>699474.5</v>
      </c>
      <c r="H48" s="15">
        <f t="shared" ref="H48" si="71">E48-F48</f>
        <v>837130.39999999991</v>
      </c>
    </row>
    <row r="49" spans="1:8" x14ac:dyDescent="0.2">
      <c r="A49" s="4"/>
      <c r="B49" s="22"/>
      <c r="C49" s="15"/>
      <c r="D49" s="15"/>
      <c r="E49" s="15"/>
      <c r="F49" s="15"/>
      <c r="G49" s="15"/>
      <c r="H49" s="15"/>
    </row>
    <row r="50" spans="1:8" x14ac:dyDescent="0.2">
      <c r="A50" s="4"/>
      <c r="B50" s="25"/>
      <c r="C50" s="16"/>
      <c r="D50" s="16"/>
      <c r="E50" s="16"/>
      <c r="F50" s="16"/>
      <c r="G50" s="16"/>
      <c r="H50" s="16"/>
    </row>
    <row r="51" spans="1:8" x14ac:dyDescent="0.2">
      <c r="A51" s="26"/>
      <c r="B51" s="47" t="s">
        <v>53</v>
      </c>
      <c r="C51" s="23">
        <f t="shared" ref="C51:H51" si="72">SUM(C7:C50)</f>
        <v>368848399.24000001</v>
      </c>
      <c r="D51" s="23">
        <f t="shared" si="72"/>
        <v>155165475.09999999</v>
      </c>
      <c r="E51" s="23">
        <f t="shared" si="72"/>
        <v>524013874.33999991</v>
      </c>
      <c r="F51" s="23">
        <f t="shared" si="72"/>
        <v>297153350.32000005</v>
      </c>
      <c r="G51" s="23">
        <f t="shared" si="72"/>
        <v>297146137.32000005</v>
      </c>
      <c r="H51" s="23">
        <f t="shared" si="72"/>
        <v>226860524.01999992</v>
      </c>
    </row>
    <row r="59" spans="1:8" ht="45" customHeight="1" x14ac:dyDescent="0.2">
      <c r="A59" s="52" t="s">
        <v>173</v>
      </c>
      <c r="B59" s="53"/>
      <c r="C59" s="53"/>
      <c r="D59" s="53"/>
      <c r="E59" s="53"/>
      <c r="F59" s="53"/>
      <c r="G59" s="53"/>
      <c r="H59" s="54"/>
    </row>
    <row r="61" spans="1:8" x14ac:dyDescent="0.2">
      <c r="A61" s="57" t="s">
        <v>54</v>
      </c>
      <c r="B61" s="58"/>
      <c r="C61" s="52" t="s">
        <v>60</v>
      </c>
      <c r="D61" s="53"/>
      <c r="E61" s="53"/>
      <c r="F61" s="53"/>
      <c r="G61" s="54"/>
      <c r="H61" s="55" t="s">
        <v>59</v>
      </c>
    </row>
    <row r="62" spans="1:8" ht="22.5" x14ac:dyDescent="0.2">
      <c r="A62" s="59"/>
      <c r="B62" s="60"/>
      <c r="C62" s="9" t="s">
        <v>55</v>
      </c>
      <c r="D62" s="9" t="s">
        <v>125</v>
      </c>
      <c r="E62" s="9" t="s">
        <v>56</v>
      </c>
      <c r="F62" s="9" t="s">
        <v>57</v>
      </c>
      <c r="G62" s="9" t="s">
        <v>58</v>
      </c>
      <c r="H62" s="56"/>
    </row>
    <row r="63" spans="1:8" x14ac:dyDescent="0.2">
      <c r="A63" s="61"/>
      <c r="B63" s="62"/>
      <c r="C63" s="10">
        <v>1</v>
      </c>
      <c r="D63" s="10">
        <v>2</v>
      </c>
      <c r="E63" s="10" t="s">
        <v>126</v>
      </c>
      <c r="F63" s="10">
        <v>4</v>
      </c>
      <c r="G63" s="10">
        <v>5</v>
      </c>
      <c r="H63" s="10" t="s">
        <v>127</v>
      </c>
    </row>
    <row r="64" spans="1:8" x14ac:dyDescent="0.2">
      <c r="A64" s="28"/>
      <c r="B64" s="29"/>
      <c r="C64" s="33"/>
      <c r="D64" s="33"/>
      <c r="E64" s="33"/>
      <c r="F64" s="33"/>
      <c r="G64" s="33"/>
      <c r="H64" s="33"/>
    </row>
    <row r="65" spans="1:8" x14ac:dyDescent="0.2">
      <c r="A65" s="4" t="s">
        <v>8</v>
      </c>
      <c r="B65" s="2"/>
      <c r="C65" s="34">
        <v>0</v>
      </c>
      <c r="D65" s="34">
        <v>0</v>
      </c>
      <c r="E65" s="34">
        <f>C65+D65</f>
        <v>0</v>
      </c>
      <c r="F65" s="34">
        <v>0</v>
      </c>
      <c r="G65" s="34">
        <v>0</v>
      </c>
      <c r="H65" s="34">
        <f>E65-F65</f>
        <v>0</v>
      </c>
    </row>
    <row r="66" spans="1:8" x14ac:dyDescent="0.2">
      <c r="A66" s="4" t="s">
        <v>9</v>
      </c>
      <c r="B66" s="2"/>
      <c r="C66" s="34">
        <v>0</v>
      </c>
      <c r="D66" s="34">
        <v>0</v>
      </c>
      <c r="E66" s="34">
        <f t="shared" ref="E66:E68" si="73">C66+D66</f>
        <v>0</v>
      </c>
      <c r="F66" s="34">
        <v>0</v>
      </c>
      <c r="G66" s="34">
        <v>0</v>
      </c>
      <c r="H66" s="34">
        <f t="shared" ref="H66:H68" si="74">E66-F66</f>
        <v>0</v>
      </c>
    </row>
    <row r="67" spans="1:8" x14ac:dyDescent="0.2">
      <c r="A67" s="4" t="s">
        <v>10</v>
      </c>
      <c r="B67" s="2"/>
      <c r="C67" s="34">
        <v>0</v>
      </c>
      <c r="D67" s="34">
        <v>0</v>
      </c>
      <c r="E67" s="34">
        <f t="shared" si="73"/>
        <v>0</v>
      </c>
      <c r="F67" s="34">
        <v>0</v>
      </c>
      <c r="G67" s="34">
        <v>0</v>
      </c>
      <c r="H67" s="34">
        <f t="shared" si="74"/>
        <v>0</v>
      </c>
    </row>
    <row r="68" spans="1:8" x14ac:dyDescent="0.2">
      <c r="A68" s="4" t="s">
        <v>11</v>
      </c>
      <c r="B68" s="2"/>
      <c r="C68" s="34">
        <v>0</v>
      </c>
      <c r="D68" s="34">
        <v>0</v>
      </c>
      <c r="E68" s="34">
        <f t="shared" si="73"/>
        <v>0</v>
      </c>
      <c r="F68" s="34">
        <v>0</v>
      </c>
      <c r="G68" s="34">
        <v>0</v>
      </c>
      <c r="H68" s="34">
        <f t="shared" si="74"/>
        <v>0</v>
      </c>
    </row>
    <row r="69" spans="1:8" x14ac:dyDescent="0.2">
      <c r="A69" s="4"/>
      <c r="B69" s="2"/>
      <c r="C69" s="35"/>
      <c r="D69" s="35"/>
      <c r="E69" s="35"/>
      <c r="F69" s="35"/>
      <c r="G69" s="35"/>
      <c r="H69" s="35"/>
    </row>
    <row r="70" spans="1:8" x14ac:dyDescent="0.2">
      <c r="A70" s="26"/>
      <c r="B70" s="47" t="s">
        <v>53</v>
      </c>
      <c r="C70" s="23">
        <f>SUM(C65:C69)</f>
        <v>0</v>
      </c>
      <c r="D70" s="23">
        <f>SUM(D65:D69)</f>
        <v>0</v>
      </c>
      <c r="E70" s="23">
        <f>SUM(E65:E68)</f>
        <v>0</v>
      </c>
      <c r="F70" s="23">
        <f>SUM(F65:F68)</f>
        <v>0</v>
      </c>
      <c r="G70" s="23">
        <f>SUM(G65:G68)</f>
        <v>0</v>
      </c>
      <c r="H70" s="23">
        <f>SUM(H65:H68)</f>
        <v>0</v>
      </c>
    </row>
    <row r="77" spans="1:8" ht="45" customHeight="1" x14ac:dyDescent="0.2">
      <c r="A77" s="52" t="s">
        <v>174</v>
      </c>
      <c r="B77" s="53"/>
      <c r="C77" s="53"/>
      <c r="D77" s="53"/>
      <c r="E77" s="53"/>
      <c r="F77" s="53"/>
      <c r="G77" s="53"/>
      <c r="H77" s="54"/>
    </row>
    <row r="78" spans="1:8" x14ac:dyDescent="0.2">
      <c r="A78" s="57" t="s">
        <v>54</v>
      </c>
      <c r="B78" s="58"/>
      <c r="C78" s="52" t="s">
        <v>60</v>
      </c>
      <c r="D78" s="53"/>
      <c r="E78" s="53"/>
      <c r="F78" s="53"/>
      <c r="G78" s="54"/>
      <c r="H78" s="55" t="s">
        <v>59</v>
      </c>
    </row>
    <row r="79" spans="1:8" ht="22.5" x14ac:dyDescent="0.2">
      <c r="A79" s="59"/>
      <c r="B79" s="60"/>
      <c r="C79" s="9" t="s">
        <v>55</v>
      </c>
      <c r="D79" s="9" t="s">
        <v>125</v>
      </c>
      <c r="E79" s="9" t="s">
        <v>56</v>
      </c>
      <c r="F79" s="9" t="s">
        <v>57</v>
      </c>
      <c r="G79" s="9" t="s">
        <v>58</v>
      </c>
      <c r="H79" s="56"/>
    </row>
    <row r="80" spans="1:8" x14ac:dyDescent="0.2">
      <c r="A80" s="61"/>
      <c r="B80" s="62"/>
      <c r="C80" s="10">
        <v>1</v>
      </c>
      <c r="D80" s="10">
        <v>2</v>
      </c>
      <c r="E80" s="10" t="s">
        <v>126</v>
      </c>
      <c r="F80" s="10">
        <v>4</v>
      </c>
      <c r="G80" s="10">
        <v>5</v>
      </c>
      <c r="H80" s="10" t="s">
        <v>127</v>
      </c>
    </row>
    <row r="81" spans="1:8" x14ac:dyDescent="0.2">
      <c r="A81" s="28"/>
      <c r="B81" s="29"/>
      <c r="C81" s="33"/>
      <c r="D81" s="33"/>
      <c r="E81" s="33"/>
      <c r="F81" s="33"/>
      <c r="G81" s="33"/>
      <c r="H81" s="33"/>
    </row>
    <row r="82" spans="1:8" ht="22.5" x14ac:dyDescent="0.2">
      <c r="A82" s="4"/>
      <c r="B82" s="31" t="s">
        <v>13</v>
      </c>
      <c r="C82" s="34">
        <v>0</v>
      </c>
      <c r="D82" s="34">
        <v>0</v>
      </c>
      <c r="E82" s="34">
        <f>C82+D82</f>
        <v>0</v>
      </c>
      <c r="F82" s="34">
        <v>0</v>
      </c>
      <c r="G82" s="34">
        <v>0</v>
      </c>
      <c r="H82" s="34">
        <f>E82-F82</f>
        <v>0</v>
      </c>
    </row>
    <row r="83" spans="1:8" x14ac:dyDescent="0.2">
      <c r="A83" s="4"/>
      <c r="B83" s="31"/>
      <c r="C83" s="34"/>
      <c r="D83" s="34"/>
      <c r="E83" s="34"/>
      <c r="F83" s="34"/>
      <c r="G83" s="34"/>
      <c r="H83" s="34"/>
    </row>
    <row r="84" spans="1:8" x14ac:dyDescent="0.2">
      <c r="A84" s="4"/>
      <c r="B84" s="31" t="s">
        <v>12</v>
      </c>
      <c r="C84" s="34">
        <v>0</v>
      </c>
      <c r="D84" s="34">
        <v>0</v>
      </c>
      <c r="E84" s="34">
        <f>C84+D84</f>
        <v>0</v>
      </c>
      <c r="F84" s="34">
        <v>0</v>
      </c>
      <c r="G84" s="34">
        <v>0</v>
      </c>
      <c r="H84" s="34">
        <f>E84-F84</f>
        <v>0</v>
      </c>
    </row>
    <row r="85" spans="1:8" x14ac:dyDescent="0.2">
      <c r="A85" s="4"/>
      <c r="B85" s="31"/>
      <c r="C85" s="34"/>
      <c r="D85" s="34"/>
      <c r="E85" s="34"/>
      <c r="F85" s="34"/>
      <c r="G85" s="34"/>
      <c r="H85" s="34"/>
    </row>
    <row r="86" spans="1:8" ht="22.5" x14ac:dyDescent="0.2">
      <c r="A86" s="4"/>
      <c r="B86" s="31" t="s">
        <v>14</v>
      </c>
      <c r="C86" s="34">
        <v>0</v>
      </c>
      <c r="D86" s="34">
        <v>0</v>
      </c>
      <c r="E86" s="34">
        <f>C86+D86</f>
        <v>0</v>
      </c>
      <c r="F86" s="34">
        <v>0</v>
      </c>
      <c r="G86" s="34">
        <v>0</v>
      </c>
      <c r="H86" s="34">
        <f>E86-F86</f>
        <v>0</v>
      </c>
    </row>
    <row r="87" spans="1:8" x14ac:dyDescent="0.2">
      <c r="A87" s="4"/>
      <c r="B87" s="31"/>
      <c r="C87" s="34"/>
      <c r="D87" s="34"/>
      <c r="E87" s="34"/>
      <c r="F87" s="34"/>
      <c r="G87" s="34"/>
      <c r="H87" s="34"/>
    </row>
    <row r="88" spans="1:8" ht="22.5" x14ac:dyDescent="0.2">
      <c r="A88" s="4"/>
      <c r="B88" s="31" t="s">
        <v>26</v>
      </c>
      <c r="C88" s="34">
        <v>0</v>
      </c>
      <c r="D88" s="34">
        <v>0</v>
      </c>
      <c r="E88" s="34">
        <f>C88+D88</f>
        <v>0</v>
      </c>
      <c r="F88" s="34">
        <v>0</v>
      </c>
      <c r="G88" s="34">
        <v>0</v>
      </c>
      <c r="H88" s="34">
        <f>E88-F88</f>
        <v>0</v>
      </c>
    </row>
    <row r="89" spans="1:8" x14ac:dyDescent="0.2">
      <c r="A89" s="4"/>
      <c r="B89" s="31"/>
      <c r="C89" s="34"/>
      <c r="D89" s="34"/>
      <c r="E89" s="34"/>
      <c r="F89" s="34"/>
      <c r="G89" s="34"/>
      <c r="H89" s="34"/>
    </row>
    <row r="90" spans="1:8" ht="22.5" x14ac:dyDescent="0.2">
      <c r="A90" s="4"/>
      <c r="B90" s="31" t="s">
        <v>27</v>
      </c>
      <c r="C90" s="34">
        <v>0</v>
      </c>
      <c r="D90" s="34">
        <v>0</v>
      </c>
      <c r="E90" s="34">
        <f>C90+D90</f>
        <v>0</v>
      </c>
      <c r="F90" s="34">
        <v>0</v>
      </c>
      <c r="G90" s="34">
        <v>0</v>
      </c>
      <c r="H90" s="34">
        <f>E90-F90</f>
        <v>0</v>
      </c>
    </row>
    <row r="91" spans="1:8" x14ac:dyDescent="0.2">
      <c r="A91" s="4"/>
      <c r="B91" s="31"/>
      <c r="C91" s="34"/>
      <c r="D91" s="34"/>
      <c r="E91" s="34"/>
      <c r="F91" s="34"/>
      <c r="G91" s="34"/>
      <c r="H91" s="34"/>
    </row>
    <row r="92" spans="1:8" ht="22.5" x14ac:dyDescent="0.2">
      <c r="A92" s="4"/>
      <c r="B92" s="31" t="s">
        <v>34</v>
      </c>
      <c r="C92" s="34">
        <v>0</v>
      </c>
      <c r="D92" s="34">
        <v>0</v>
      </c>
      <c r="E92" s="34">
        <f>C92+D92</f>
        <v>0</v>
      </c>
      <c r="F92" s="34">
        <v>0</v>
      </c>
      <c r="G92" s="34">
        <v>0</v>
      </c>
      <c r="H92" s="34">
        <f>E92-F92</f>
        <v>0</v>
      </c>
    </row>
    <row r="93" spans="1:8" x14ac:dyDescent="0.2">
      <c r="A93" s="4"/>
      <c r="B93" s="31"/>
      <c r="C93" s="34"/>
      <c r="D93" s="34"/>
      <c r="E93" s="34"/>
      <c r="F93" s="34"/>
      <c r="G93" s="34"/>
      <c r="H93" s="34"/>
    </row>
    <row r="94" spans="1:8" x14ac:dyDescent="0.2">
      <c r="A94" s="4"/>
      <c r="B94" s="31" t="s">
        <v>15</v>
      </c>
      <c r="C94" s="34">
        <v>0</v>
      </c>
      <c r="D94" s="34">
        <v>0</v>
      </c>
      <c r="E94" s="34">
        <f>C94+D94</f>
        <v>0</v>
      </c>
      <c r="F94" s="34">
        <v>0</v>
      </c>
      <c r="G94" s="34">
        <v>0</v>
      </c>
      <c r="H94" s="34">
        <f>E94-F94</f>
        <v>0</v>
      </c>
    </row>
    <row r="95" spans="1:8" x14ac:dyDescent="0.2">
      <c r="A95" s="30"/>
      <c r="B95" s="32"/>
      <c r="C95" s="35"/>
      <c r="D95" s="35"/>
      <c r="E95" s="35"/>
      <c r="F95" s="35"/>
      <c r="G95" s="35"/>
      <c r="H95" s="35"/>
    </row>
    <row r="96" spans="1:8" x14ac:dyDescent="0.2">
      <c r="A96" s="26"/>
      <c r="B96" s="47" t="s">
        <v>53</v>
      </c>
      <c r="C96" s="23">
        <f t="shared" ref="C96:H96" si="75">SUM(C82:C94)</f>
        <v>0</v>
      </c>
      <c r="D96" s="23">
        <f t="shared" si="75"/>
        <v>0</v>
      </c>
      <c r="E96" s="23">
        <f t="shared" si="75"/>
        <v>0</v>
      </c>
      <c r="F96" s="23">
        <f t="shared" si="75"/>
        <v>0</v>
      </c>
      <c r="G96" s="23">
        <f t="shared" si="75"/>
        <v>0</v>
      </c>
      <c r="H96" s="23">
        <f t="shared" si="75"/>
        <v>0</v>
      </c>
    </row>
  </sheetData>
  <sheetProtection formatCells="0" formatColumns="0" formatRows="0" insertRows="0" deleteRows="0" autoFilter="0"/>
  <mergeCells count="12">
    <mergeCell ref="A1:H1"/>
    <mergeCell ref="A3:B5"/>
    <mergeCell ref="A59:H59"/>
    <mergeCell ref="A61:B63"/>
    <mergeCell ref="C3:G3"/>
    <mergeCell ref="H3:H4"/>
    <mergeCell ref="A77:H77"/>
    <mergeCell ref="A78:B80"/>
    <mergeCell ref="C78:G78"/>
    <mergeCell ref="H78:H79"/>
    <mergeCell ref="C61:G61"/>
    <mergeCell ref="H61:H62"/>
  </mergeCells>
  <printOptions horizontalCentered="1"/>
  <pageMargins left="0.15748031496062992" right="0.15748031496062992" top="0.85" bottom="0.74803149606299213" header="0.36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="55" zoomScaleNormal="55" workbookViewId="0">
      <selection activeCell="H50" sqref="H50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175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127288621.08</v>
      </c>
      <c r="D6" s="15">
        <f t="shared" si="0"/>
        <v>16517400.739999998</v>
      </c>
      <c r="E6" s="15">
        <f t="shared" si="0"/>
        <v>143806021.81999999</v>
      </c>
      <c r="F6" s="15">
        <f t="shared" si="0"/>
        <v>87912247.25</v>
      </c>
      <c r="G6" s="15">
        <f t="shared" si="0"/>
        <v>87912247.25</v>
      </c>
      <c r="H6" s="15">
        <f t="shared" si="0"/>
        <v>55893774.57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464638.69</v>
      </c>
      <c r="D8" s="15">
        <v>200000</v>
      </c>
      <c r="E8" s="15">
        <f t="shared" ref="E8:E14" si="1">C8+D8</f>
        <v>664638.68999999994</v>
      </c>
      <c r="F8" s="15">
        <v>271087.39</v>
      </c>
      <c r="G8" s="15">
        <v>271087.39</v>
      </c>
      <c r="H8" s="15">
        <f t="shared" ref="H8:H14" si="2">E8-F8</f>
        <v>393551.29999999993</v>
      </c>
    </row>
    <row r="9" spans="1:8" x14ac:dyDescent="0.2">
      <c r="A9" s="38"/>
      <c r="B9" s="42" t="s">
        <v>43</v>
      </c>
      <c r="C9" s="15">
        <v>36376234.520000003</v>
      </c>
      <c r="D9" s="15">
        <v>8036595.4199999999</v>
      </c>
      <c r="E9" s="15">
        <f t="shared" si="1"/>
        <v>44412829.940000005</v>
      </c>
      <c r="F9" s="15">
        <v>27211541.890000001</v>
      </c>
      <c r="G9" s="15">
        <v>27211541.890000001</v>
      </c>
      <c r="H9" s="15">
        <f t="shared" si="2"/>
        <v>17201288.050000004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18254874.93</v>
      </c>
      <c r="D11" s="15">
        <v>3119176.21</v>
      </c>
      <c r="E11" s="15">
        <f t="shared" si="1"/>
        <v>21374051.140000001</v>
      </c>
      <c r="F11" s="15">
        <v>14556114.93</v>
      </c>
      <c r="G11" s="15">
        <v>14556114.93</v>
      </c>
      <c r="H11" s="15">
        <f t="shared" si="2"/>
        <v>6817936.2100000009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54553962.829999998</v>
      </c>
      <c r="D13" s="15">
        <v>4553839.99</v>
      </c>
      <c r="E13" s="15">
        <f t="shared" si="1"/>
        <v>59107802.82</v>
      </c>
      <c r="F13" s="15">
        <v>37962578.240000002</v>
      </c>
      <c r="G13" s="15">
        <v>37962578.240000002</v>
      </c>
      <c r="H13" s="15">
        <f t="shared" si="2"/>
        <v>21145224.579999998</v>
      </c>
    </row>
    <row r="14" spans="1:8" x14ac:dyDescent="0.2">
      <c r="A14" s="38"/>
      <c r="B14" s="42" t="s">
        <v>19</v>
      </c>
      <c r="C14" s="15">
        <v>17638910.109999999</v>
      </c>
      <c r="D14" s="15">
        <v>607789.12</v>
      </c>
      <c r="E14" s="15">
        <f t="shared" si="1"/>
        <v>18246699.23</v>
      </c>
      <c r="F14" s="15">
        <v>7910924.7999999998</v>
      </c>
      <c r="G14" s="15">
        <v>7910924.7999999998</v>
      </c>
      <c r="H14" s="15">
        <f t="shared" si="2"/>
        <v>10335774.43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235233514.38</v>
      </c>
      <c r="D16" s="15">
        <f t="shared" si="3"/>
        <v>138400198.44</v>
      </c>
      <c r="E16" s="15">
        <f t="shared" si="3"/>
        <v>373633712.81999999</v>
      </c>
      <c r="F16" s="15">
        <f t="shared" si="3"/>
        <v>205124608.94</v>
      </c>
      <c r="G16" s="15">
        <f t="shared" si="3"/>
        <v>205117395.94</v>
      </c>
      <c r="H16" s="15">
        <f t="shared" si="3"/>
        <v>168509103.88</v>
      </c>
    </row>
    <row r="17" spans="1:8" x14ac:dyDescent="0.2">
      <c r="A17" s="38"/>
      <c r="B17" s="42" t="s">
        <v>45</v>
      </c>
      <c r="C17" s="15">
        <v>11764262.529999999</v>
      </c>
      <c r="D17" s="15">
        <v>367059.9</v>
      </c>
      <c r="E17" s="15">
        <f>C17+D17</f>
        <v>12131322.43</v>
      </c>
      <c r="F17" s="15">
        <v>7385734.2599999998</v>
      </c>
      <c r="G17" s="15">
        <v>7385734.2599999998</v>
      </c>
      <c r="H17" s="15">
        <f t="shared" ref="H17:H23" si="4">E17-F17</f>
        <v>4745588.17</v>
      </c>
    </row>
    <row r="18" spans="1:8" x14ac:dyDescent="0.2">
      <c r="A18" s="38"/>
      <c r="B18" s="42" t="s">
        <v>28</v>
      </c>
      <c r="C18" s="15">
        <v>209665521.59999999</v>
      </c>
      <c r="D18" s="15">
        <v>137246450.84</v>
      </c>
      <c r="E18" s="15">
        <f t="shared" ref="E18:E23" si="5">C18+D18</f>
        <v>346911972.44</v>
      </c>
      <c r="F18" s="15">
        <v>188431889.84999999</v>
      </c>
      <c r="G18" s="15">
        <v>188431889.84999999</v>
      </c>
      <c r="H18" s="15">
        <f t="shared" si="4"/>
        <v>158480082.59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8860318.1600000001</v>
      </c>
      <c r="D20" s="15">
        <v>587437.69999999995</v>
      </c>
      <c r="E20" s="15">
        <f t="shared" si="5"/>
        <v>9447755.8599999994</v>
      </c>
      <c r="F20" s="15">
        <v>5591612.5599999996</v>
      </c>
      <c r="G20" s="15">
        <v>5584399.5599999996</v>
      </c>
      <c r="H20" s="15">
        <f t="shared" si="4"/>
        <v>3856143.3</v>
      </c>
    </row>
    <row r="21" spans="1:8" x14ac:dyDescent="0.2">
      <c r="A21" s="38"/>
      <c r="B21" s="42" t="s">
        <v>47</v>
      </c>
      <c r="C21" s="15">
        <v>4943412.09</v>
      </c>
      <c r="D21" s="15">
        <v>199250</v>
      </c>
      <c r="E21" s="15">
        <f t="shared" si="5"/>
        <v>5142662.09</v>
      </c>
      <c r="F21" s="15">
        <v>3715372.27</v>
      </c>
      <c r="G21" s="15">
        <v>3715372.27</v>
      </c>
      <c r="H21" s="15">
        <f t="shared" si="4"/>
        <v>1427289.8199999998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6326263.7800000003</v>
      </c>
      <c r="D25" s="15">
        <f t="shared" si="6"/>
        <v>447875.92</v>
      </c>
      <c r="E25" s="15">
        <f t="shared" si="6"/>
        <v>6774139.7000000002</v>
      </c>
      <c r="F25" s="15">
        <f t="shared" si="6"/>
        <v>4116494.13</v>
      </c>
      <c r="G25" s="15">
        <f t="shared" si="6"/>
        <v>4116494.13</v>
      </c>
      <c r="H25" s="15">
        <f t="shared" si="6"/>
        <v>2657645.5700000003</v>
      </c>
    </row>
    <row r="26" spans="1:8" x14ac:dyDescent="0.2">
      <c r="A26" s="38"/>
      <c r="B26" s="42" t="s">
        <v>29</v>
      </c>
      <c r="C26" s="15">
        <v>6326263.7800000003</v>
      </c>
      <c r="D26" s="15">
        <v>447875.92</v>
      </c>
      <c r="E26" s="15">
        <f>C26+D26</f>
        <v>6774139.7000000002</v>
      </c>
      <c r="F26" s="15">
        <v>4116494.13</v>
      </c>
      <c r="G26" s="15">
        <v>4116494.13</v>
      </c>
      <c r="H26" s="15">
        <f t="shared" ref="H26:H34" si="7">E26-F26</f>
        <v>2657645.5700000003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368848399.24000001</v>
      </c>
      <c r="D42" s="23">
        <f t="shared" si="12"/>
        <v>155365475.09999999</v>
      </c>
      <c r="E42" s="23">
        <f t="shared" si="12"/>
        <v>524213874.33999997</v>
      </c>
      <c r="F42" s="23">
        <f t="shared" si="12"/>
        <v>297153350.31999999</v>
      </c>
      <c r="G42" s="23">
        <f t="shared" si="12"/>
        <v>297146137.31999999</v>
      </c>
      <c r="H42" s="23">
        <f t="shared" si="12"/>
        <v>227060524.01999998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16" right="0.16" top="0.46" bottom="0.15748031496062992" header="0.37" footer="0.31496062992125984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2018-10-06T21:41:07Z</cp:lastPrinted>
  <dcterms:created xsi:type="dcterms:W3CDTF">2014-02-10T03:37:14Z</dcterms:created>
  <dcterms:modified xsi:type="dcterms:W3CDTF">2018-10-06T21:42:38Z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